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96" yWindow="750" windowWidth="9405" windowHeight="4965" tabRatio="597" activeTab="0"/>
  </bookViews>
  <sheets>
    <sheet name="Sheet1" sheetId="1" r:id="rId1"/>
  </sheets>
  <definedNames>
    <definedName name="_xlnm.Print_Area" localSheetId="0">'Sheet1'!$A$1:$AG$54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<sst xmlns="http://schemas.openxmlformats.org/spreadsheetml/2006/main" count="162" uniqueCount="130">
  <si>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</si>
  <si>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</si>
  <si>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</si>
  <si>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</si>
  <si>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</si>
  <si>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</si>
  <si>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</si>
  <si>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</si>
  <si>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</si>
  <si>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</si>
  <si>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</si>
  <si>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</si>
  <si>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</si>
  <si>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</si>
  <si>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</si>
  <si>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</si>
  <si>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</si>
  <si>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</si>
  <si>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</si>
  <si>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</si>
  <si>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</si>
  <si>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</si>
  <si>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</si>
  <si>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</si>
  <si>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</si>
  <si>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</si>
  <si>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</si>
  <si>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</si>
  <si>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</si>
  <si>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Moonraker</t>
  </si>
  <si>
    <t>P C Jeckells</t>
  </si>
  <si>
    <t>Pippa</t>
  </si>
  <si>
    <t>G Angell</t>
  </si>
  <si>
    <t>Blue Jacket</t>
  </si>
  <si>
    <t>J A Ellis</t>
  </si>
  <si>
    <t>Dragonfly</t>
  </si>
  <si>
    <t>Kingfisher</t>
  </si>
  <si>
    <t>C Sales</t>
  </si>
  <si>
    <t>Golden Moon</t>
  </si>
  <si>
    <t>Anne</t>
  </si>
  <si>
    <t>K Halifax</t>
  </si>
  <si>
    <t>Privateer</t>
  </si>
  <si>
    <t>T Child</t>
  </si>
  <si>
    <t>Smuggler</t>
  </si>
  <si>
    <t>Cuckoo</t>
  </si>
  <si>
    <t>Farthing</t>
  </si>
  <si>
    <t>Wanderer</t>
  </si>
  <si>
    <t>M Davies</t>
  </si>
  <si>
    <t>Cygnet</t>
  </si>
  <si>
    <t>H Tusting</t>
  </si>
  <si>
    <t>Breeze</t>
  </si>
  <si>
    <t>H Fillery</t>
  </si>
  <si>
    <t>Sunset</t>
  </si>
  <si>
    <t>Valkyrie</t>
  </si>
  <si>
    <t>Mischief</t>
  </si>
  <si>
    <t>Starlight Lady</t>
  </si>
  <si>
    <t>Henrietta</t>
  </si>
  <si>
    <t>P Charlton</t>
  </si>
  <si>
    <t>Firebird</t>
  </si>
  <si>
    <t>R Richardson</t>
  </si>
  <si>
    <t>R F Smith</t>
  </si>
  <si>
    <t>Shadow</t>
  </si>
  <si>
    <t>D Walker</t>
  </si>
  <si>
    <t>Achievement</t>
  </si>
  <si>
    <t>Madie</t>
  </si>
  <si>
    <t>Corsair</t>
  </si>
  <si>
    <t>Marilyn Ann</t>
  </si>
  <si>
    <t>Beth</t>
  </si>
  <si>
    <t>Pixie</t>
  </si>
  <si>
    <t>C Chettleborough</t>
  </si>
  <si>
    <t>J Royce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</si>
  <si>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</si>
  <si>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</si>
  <si>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</si>
  <si>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</si>
  <si>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</si>
  <si>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</si>
  <si>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</si>
  <si>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</si>
  <si>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</si>
  <si>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</si>
  <si>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</si>
  <si>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</si>
  <si>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</si>
  <si>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M Barnes</t>
  </si>
  <si>
    <t>R Parker</t>
  </si>
  <si>
    <t>Emily</t>
  </si>
  <si>
    <t>P Leftley</t>
  </si>
  <si>
    <t>W Bentall</t>
  </si>
  <si>
    <t>Satyr</t>
  </si>
  <si>
    <t>J R Cole</t>
  </si>
  <si>
    <t>S  Lampert</t>
  </si>
  <si>
    <t>Golden Dawn</t>
  </si>
  <si>
    <t>K Webster</t>
  </si>
  <si>
    <t>M J Farrar</t>
  </si>
  <si>
    <t>S Seeney</t>
  </si>
  <si>
    <t>R M Swann</t>
  </si>
  <si>
    <t>W N Bagshaw</t>
  </si>
  <si>
    <t>Honey</t>
  </si>
  <si>
    <t>D E Mackley</t>
  </si>
  <si>
    <t>Zephyr</t>
  </si>
  <si>
    <t>J Gill</t>
  </si>
  <si>
    <t>D P Ellis</t>
  </si>
  <si>
    <t>M Duffield</t>
  </si>
  <si>
    <t>G H Williams</t>
  </si>
  <si>
    <t>Stella Genesta</t>
  </si>
  <si>
    <t>A Lincoln</t>
  </si>
  <si>
    <t>Melinda</t>
  </si>
  <si>
    <t>P D Howes</t>
  </si>
  <si>
    <t>Swallowtail</t>
  </si>
  <si>
    <t>J Fuller</t>
  </si>
  <si>
    <t>R Dugdale</t>
  </si>
  <si>
    <t>R Sales</t>
  </si>
  <si>
    <t>Wandering Rose</t>
  </si>
  <si>
    <t>G Salt</t>
  </si>
  <si>
    <t>Meggie</t>
  </si>
  <si>
    <t>Sabrina II</t>
  </si>
  <si>
    <t>P Carrington</t>
  </si>
  <si>
    <t>Amaryllis</t>
  </si>
  <si>
    <t>P Stevens</t>
  </si>
  <si>
    <t>Hodmadod</t>
  </si>
  <si>
    <t>J Saxton</t>
  </si>
  <si>
    <t>Brigand</t>
  </si>
  <si>
    <t>C Brown</t>
  </si>
  <si>
    <t>Renown</t>
  </si>
  <si>
    <t>D Roberts</t>
  </si>
  <si>
    <t>T C Duff</t>
  </si>
  <si>
    <t>DNS</t>
  </si>
  <si>
    <t>N Potter</t>
  </si>
  <si>
    <t>RTD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</si>
</sst>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7"/>
  <sheetViews>
    <sheetView tabSelected="1" zoomScale="125" zoomScaleNormal="125" workbookViewId="0" topLeftCell="A1">
      <selection activeCell="A1" sqref="A1"/>
    </sheetView>
  </sheetViews>
  <sheetFormatPr defaultColWidth="9.00390625" defaultRowHeight="15.75"/>
  <cols>
    <col min="1" max="1" width="3.625" style="21" customWidth="1"/>
    <col min="2" max="2" width="10.125" style="22" customWidth="1"/>
    <col min="3" max="3" width="12.00390625" style="19" customWidth="1"/>
    <col min="4" max="4" width="5.25390625" style="23" customWidth="1"/>
    <col min="5" max="5" width="3.375" style="21" customWidth="1"/>
    <col min="6" max="23" width="3.625" style="17" customWidth="1"/>
    <col min="24" max="24" width="1.625" style="17" customWidth="1"/>
    <col min="25" max="27" width="3.625" style="17" hidden="1" customWidth="1"/>
    <col min="28" max="28" width="1.625" style="17" hidden="1" customWidth="1"/>
    <col min="29" max="31" width="3.625" style="17" customWidth="1"/>
    <col min="32" max="32" width="1.625" style="17" customWidth="1"/>
    <col min="33" max="33" width="2.75390625" style="18" customWidth="1"/>
    <col min="34" max="34" width="1.625" style="17" customWidth="1"/>
    <col min="35" max="40" width="9.00390625" style="17" customWidth="1"/>
    <col min="41" max="41" width="3.25390625" style="19" customWidth="1"/>
    <col min="42" max="45" width="9.00390625" style="19" customWidth="1"/>
    <col min="46" max="16384" width="9.00390625" style="2" customWidth="1"/>
  </cols>
  <sheetData>
    <row r="1" spans="1:72" s="1" customFormat="1" ht="16.5" thickBot="1">
      <c r="A1" s="3" t="s">
        <v>0</v>
      </c>
      <c r="B1" s="4" t="s">
        <v>1</v>
      </c>
      <c r="C1" s="4" t="s">
        <v>2</v>
      </c>
      <c r="D1" s="5" t="s">
        <v>3</v>
      </c>
      <c r="E1" s="3" t="s">
        <v>4</v>
      </c>
      <c r="F1" s="6"/>
      <c r="G1" s="7" t="s">
        <v>5</v>
      </c>
      <c r="H1" s="7"/>
      <c r="I1" s="6"/>
      <c r="J1" s="7" t="s">
        <v>6</v>
      </c>
      <c r="K1" s="7"/>
      <c r="L1" s="6"/>
      <c r="M1" s="7" t="s">
        <v>7</v>
      </c>
      <c r="N1" s="7"/>
      <c r="O1" s="6"/>
      <c r="P1" s="7" t="s">
        <v>8</v>
      </c>
      <c r="Q1" s="7"/>
      <c r="R1" s="6"/>
      <c r="S1" s="7" t="s">
        <v>9</v>
      </c>
      <c r="T1" s="7"/>
      <c r="U1" s="6"/>
      <c r="V1" s="7" t="s">
        <v>10</v>
      </c>
      <c r="W1" s="7"/>
      <c r="X1" s="7"/>
      <c r="Y1" s="6"/>
      <c r="Z1" s="7" t="s">
        <v>11</v>
      </c>
      <c r="AA1" s="7"/>
      <c r="AB1" s="7"/>
      <c r="AC1" s="6"/>
      <c r="AD1" s="7" t="s">
        <v>12</v>
      </c>
      <c r="AE1" s="7"/>
      <c r="AF1" s="7"/>
      <c r="AG1" s="8" t="s">
        <v>13</v>
      </c>
      <c r="AH1" s="7"/>
      <c r="AI1" s="7" t="s">
        <v>14</v>
      </c>
      <c r="AJ1" s="7" t="s">
        <v>15</v>
      </c>
      <c r="AK1" s="7" t="s">
        <v>16</v>
      </c>
      <c r="AL1" s="7" t="s">
        <v>17</v>
      </c>
      <c r="AM1" s="7" t="s">
        <v>18</v>
      </c>
      <c r="AN1" s="7" t="s">
        <v>19</v>
      </c>
      <c r="AO1" s="9" t="s">
        <v>20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s="1" customFormat="1" ht="13.5" thickBot="1">
      <c r="A2" s="3"/>
      <c r="B2" s="4"/>
      <c r="C2" s="9"/>
      <c r="D2" s="5"/>
      <c r="E2" s="3"/>
      <c r="F2" s="7" t="s">
        <v>21</v>
      </c>
      <c r="G2" s="7" t="s">
        <v>22</v>
      </c>
      <c r="H2" s="7" t="s">
        <v>23</v>
      </c>
      <c r="I2" s="7" t="s">
        <v>21</v>
      </c>
      <c r="J2" s="7" t="s">
        <v>22</v>
      </c>
      <c r="K2" s="7" t="s">
        <v>23</v>
      </c>
      <c r="L2" s="7" t="s">
        <v>21</v>
      </c>
      <c r="M2" s="7" t="s">
        <v>22</v>
      </c>
      <c r="N2" s="7" t="s">
        <v>23</v>
      </c>
      <c r="O2" s="7" t="s">
        <v>21</v>
      </c>
      <c r="P2" s="7" t="s">
        <v>22</v>
      </c>
      <c r="Q2" s="7" t="s">
        <v>23</v>
      </c>
      <c r="R2" s="7" t="s">
        <v>21</v>
      </c>
      <c r="S2" s="7" t="s">
        <v>22</v>
      </c>
      <c r="T2" s="7" t="s">
        <v>23</v>
      </c>
      <c r="U2" s="7" t="s">
        <v>21</v>
      </c>
      <c r="V2" s="7" t="s">
        <v>22</v>
      </c>
      <c r="W2" s="7" t="s">
        <v>23</v>
      </c>
      <c r="X2" s="7"/>
      <c r="Y2" s="7" t="s">
        <v>21</v>
      </c>
      <c r="Z2" s="7" t="s">
        <v>22</v>
      </c>
      <c r="AA2" s="7" t="s">
        <v>23</v>
      </c>
      <c r="AB2" s="7"/>
      <c r="AC2" s="7" t="s">
        <v>21</v>
      </c>
      <c r="AD2" s="7" t="s">
        <v>22</v>
      </c>
      <c r="AE2" s="7" t="s">
        <v>23</v>
      </c>
      <c r="AF2" s="7"/>
      <c r="AG2" s="10">
        <v>0</v>
      </c>
      <c r="AH2" s="7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7" t="s">
        <v>25</v>
      </c>
      <c r="AN2" s="7" t="s">
        <v>25</v>
      </c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2.75">
      <c r="A3" s="11">
        <v>219</v>
      </c>
      <c r="B3" s="12" t="s">
        <v>45</v>
      </c>
      <c r="C3" s="12" t="s">
        <v>94</v>
      </c>
      <c r="D3" s="13">
        <v>36</v>
      </c>
      <c r="E3" s="14">
        <v>2</v>
      </c>
      <c r="F3" s="15">
        <v>10</v>
      </c>
      <c r="G3" s="15">
        <v>45</v>
      </c>
      <c r="H3" s="15"/>
      <c r="I3" s="15">
        <v>12</v>
      </c>
      <c r="J3" s="15">
        <v>32</v>
      </c>
      <c r="K3" s="15">
        <v>8</v>
      </c>
      <c r="L3" s="15">
        <v>12</v>
      </c>
      <c r="M3" s="15">
        <v>36</v>
      </c>
      <c r="N3" s="15">
        <v>53</v>
      </c>
      <c r="O3" s="15">
        <v>14</v>
      </c>
      <c r="P3" s="15">
        <v>50</v>
      </c>
      <c r="Q3" s="15">
        <v>15</v>
      </c>
      <c r="R3" s="16">
        <v>14</v>
      </c>
      <c r="S3" s="16">
        <v>55</v>
      </c>
      <c r="T3" s="16">
        <v>24</v>
      </c>
      <c r="U3" s="16">
        <v>16</v>
      </c>
      <c r="V3" s="16">
        <v>36</v>
      </c>
      <c r="W3" s="15">
        <v>2</v>
      </c>
      <c r="Y3" s="17">
        <f aca="true" t="shared" si="0" ref="Y3:Y54">INT(AM3/3600)</f>
        <v>5</v>
      </c>
      <c r="Z3" s="17">
        <f aca="true" t="shared" si="1" ref="Z3:Z54">INT((AM3-Y3*3600)/60)</f>
        <v>41</v>
      </c>
      <c r="AA3" s="17">
        <f aca="true" t="shared" si="2" ref="AA3:AA54">AM3-(Y3*3600+Z3*60)</f>
        <v>8</v>
      </c>
      <c r="AC3" s="17">
        <f aca="true" t="shared" si="3" ref="AC3:AC48">INT(AN3/3600)</f>
        <v>5</v>
      </c>
      <c r="AD3" s="17">
        <f aca="true" t="shared" si="4" ref="AD3:AD48">INT((AN3-AC3*3600)/60)</f>
        <v>47</v>
      </c>
      <c r="AE3" s="17">
        <f aca="true" t="shared" si="5" ref="AE3:AE48">AN3-(AC3*3600+AD3*60)</f>
        <v>57.36000000000058</v>
      </c>
      <c r="AG3" s="18">
        <f aca="true" t="shared" si="6" ref="AG3:AG34">AG2+1</f>
        <v>1</v>
      </c>
      <c r="AI3" s="17">
        <f aca="true" t="shared" si="7" ref="AI3:AI35">(N3+M3*60+L3*3600)-(K3+J3*60+I3*3600)</f>
        <v>285</v>
      </c>
      <c r="AJ3" s="17">
        <f aca="true" t="shared" si="8" ref="AJ3:AJ35">(T3+S3*60+R3*3600)-(Q3+P3*60+O3*3600)</f>
        <v>309</v>
      </c>
      <c r="AK3" s="17">
        <f aca="true" t="shared" si="9" ref="AK3:AK35">AI3+AJ3</f>
        <v>594</v>
      </c>
      <c r="AL3" s="17">
        <f aca="true" t="shared" si="10" ref="AL3:AL35">(W3+V3*60+U3*3600)-(H3+G3*60+F3*3600)</f>
        <v>21062</v>
      </c>
      <c r="AM3" s="17">
        <f aca="true" t="shared" si="11" ref="AM3:AM35">ABS(AL3-AK3)</f>
        <v>20468</v>
      </c>
      <c r="AN3" s="17">
        <f aca="true" t="shared" si="12" ref="AN3:AN48">AM3*(0.01*(100+E3))</f>
        <v>20877.36</v>
      </c>
      <c r="AO3" s="19" t="str">
        <f aca="true" t="shared" si="13" ref="AO3:AO54">IF(D3="","",IF(D3&lt;25,"C",IF(D3&lt;28.01,"B","A")))</f>
        <v>A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2.75">
      <c r="A4" s="11">
        <v>3</v>
      </c>
      <c r="B4" s="12" t="s">
        <v>26</v>
      </c>
      <c r="C4" s="12" t="s">
        <v>27</v>
      </c>
      <c r="D4" s="13">
        <v>38</v>
      </c>
      <c r="E4" s="14">
        <v>8</v>
      </c>
      <c r="F4" s="15">
        <v>11</v>
      </c>
      <c r="G4" s="15">
        <v>0</v>
      </c>
      <c r="H4" s="15"/>
      <c r="I4" s="15">
        <v>12</v>
      </c>
      <c r="J4" s="15">
        <v>40</v>
      </c>
      <c r="K4" s="15">
        <v>16</v>
      </c>
      <c r="L4" s="15">
        <v>12</v>
      </c>
      <c r="M4" s="15">
        <v>45</v>
      </c>
      <c r="N4" s="15">
        <v>25</v>
      </c>
      <c r="O4" s="15">
        <v>14</v>
      </c>
      <c r="P4" s="15">
        <v>55</v>
      </c>
      <c r="Q4" s="15">
        <v>58</v>
      </c>
      <c r="R4" s="16">
        <v>15</v>
      </c>
      <c r="S4" s="16">
        <v>3</v>
      </c>
      <c r="T4" s="16">
        <v>37</v>
      </c>
      <c r="U4" s="16">
        <v>16</v>
      </c>
      <c r="V4" s="16">
        <v>39</v>
      </c>
      <c r="W4" s="15">
        <v>48</v>
      </c>
      <c r="Y4" s="17">
        <f>INT(AM4/3600)</f>
        <v>5</v>
      </c>
      <c r="Z4" s="17">
        <f>INT((AM4-Y4*3600)/60)</f>
        <v>27</v>
      </c>
      <c r="AA4" s="17">
        <f>AM4-(Y4*3600+Z4*60)</f>
        <v>0</v>
      </c>
      <c r="AC4" s="17">
        <f>INT(AN4/3600)</f>
        <v>5</v>
      </c>
      <c r="AD4" s="17">
        <f>INT((AN4-AC4*3600)/60)</f>
        <v>53</v>
      </c>
      <c r="AE4" s="17">
        <f>AN4-(AC4*3600+AD4*60)</f>
        <v>9.600000000002183</v>
      </c>
      <c r="AG4" s="18">
        <f t="shared" si="6"/>
        <v>2</v>
      </c>
      <c r="AI4" s="17">
        <f t="shared" si="7"/>
        <v>309</v>
      </c>
      <c r="AJ4" s="17">
        <f t="shared" si="8"/>
        <v>459</v>
      </c>
      <c r="AK4" s="17">
        <f t="shared" si="9"/>
        <v>768</v>
      </c>
      <c r="AL4" s="17">
        <f t="shared" si="10"/>
        <v>20388</v>
      </c>
      <c r="AM4" s="17">
        <f t="shared" si="11"/>
        <v>19620</v>
      </c>
      <c r="AN4" s="17">
        <f>AM4*(0.01*(100+E4))</f>
        <v>21189.600000000002</v>
      </c>
      <c r="AO4" s="19" t="str">
        <f>IF(D4="","",IF(D4&lt;25,"C",IF(D4&lt;28.01,"B","A")))</f>
        <v>A</v>
      </c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 ht="12.75">
      <c r="A5" s="11">
        <v>118</v>
      </c>
      <c r="B5" s="12" t="s">
        <v>100</v>
      </c>
      <c r="C5" s="12" t="s">
        <v>111</v>
      </c>
      <c r="D5" s="13">
        <v>28</v>
      </c>
      <c r="E5" s="14">
        <v>-8</v>
      </c>
      <c r="F5" s="15">
        <v>10</v>
      </c>
      <c r="G5" s="15">
        <v>15</v>
      </c>
      <c r="H5" s="15"/>
      <c r="I5" s="15">
        <v>12</v>
      </c>
      <c r="J5" s="15">
        <v>12</v>
      </c>
      <c r="K5" s="15">
        <v>49</v>
      </c>
      <c r="L5" s="15">
        <v>12</v>
      </c>
      <c r="M5" s="15">
        <v>34</v>
      </c>
      <c r="N5" s="15">
        <v>47</v>
      </c>
      <c r="O5" s="15">
        <v>14</v>
      </c>
      <c r="P5" s="15">
        <v>56</v>
      </c>
      <c r="Q5" s="15">
        <v>19</v>
      </c>
      <c r="R5" s="16">
        <v>15</v>
      </c>
      <c r="S5" s="16">
        <v>5</v>
      </c>
      <c r="T5" s="16">
        <v>32</v>
      </c>
      <c r="U5" s="16">
        <v>17</v>
      </c>
      <c r="V5" s="16">
        <v>15</v>
      </c>
      <c r="W5" s="15">
        <v>20</v>
      </c>
      <c r="Y5" s="17">
        <f t="shared" si="0"/>
        <v>6</v>
      </c>
      <c r="Z5" s="17">
        <f t="shared" si="1"/>
        <v>29</v>
      </c>
      <c r="AA5" s="17">
        <f t="shared" si="2"/>
        <v>9</v>
      </c>
      <c r="AC5" s="17">
        <f t="shared" si="3"/>
        <v>5</v>
      </c>
      <c r="AD5" s="17">
        <f t="shared" si="4"/>
        <v>58</v>
      </c>
      <c r="AE5" s="17">
        <f t="shared" si="5"/>
        <v>1.0800000000017462</v>
      </c>
      <c r="AG5" s="18">
        <f t="shared" si="6"/>
        <v>3</v>
      </c>
      <c r="AI5" s="17">
        <f t="shared" si="7"/>
        <v>1318</v>
      </c>
      <c r="AJ5" s="17">
        <f t="shared" si="8"/>
        <v>553</v>
      </c>
      <c r="AK5" s="17">
        <f t="shared" si="9"/>
        <v>1871</v>
      </c>
      <c r="AL5" s="17">
        <f t="shared" si="10"/>
        <v>25220</v>
      </c>
      <c r="AM5" s="17">
        <f t="shared" si="11"/>
        <v>23349</v>
      </c>
      <c r="AN5" s="17">
        <f t="shared" si="12"/>
        <v>21481.08</v>
      </c>
      <c r="AO5" s="19" t="str">
        <f t="shared" si="13"/>
        <v>B</v>
      </c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</row>
    <row r="6" spans="1:72" ht="12.75">
      <c r="A6" s="11">
        <v>335</v>
      </c>
      <c r="B6" s="12" t="s">
        <v>58</v>
      </c>
      <c r="C6" s="12" t="s">
        <v>59</v>
      </c>
      <c r="D6" s="13">
        <v>30</v>
      </c>
      <c r="E6" s="14">
        <v>2</v>
      </c>
      <c r="F6" s="15">
        <v>10</v>
      </c>
      <c r="G6" s="15">
        <v>45</v>
      </c>
      <c r="H6" s="15"/>
      <c r="I6" s="15">
        <v>12</v>
      </c>
      <c r="J6" s="15">
        <v>35</v>
      </c>
      <c r="K6" s="15">
        <v>49</v>
      </c>
      <c r="L6" s="15">
        <v>12</v>
      </c>
      <c r="M6" s="15">
        <v>41</v>
      </c>
      <c r="N6" s="15">
        <v>25</v>
      </c>
      <c r="O6" s="15">
        <v>14</v>
      </c>
      <c r="P6" s="15">
        <v>56</v>
      </c>
      <c r="Q6" s="15">
        <v>30</v>
      </c>
      <c r="R6" s="16">
        <v>15</v>
      </c>
      <c r="S6" s="16">
        <v>4</v>
      </c>
      <c r="T6" s="16">
        <v>20</v>
      </c>
      <c r="U6" s="16">
        <v>16</v>
      </c>
      <c r="V6" s="16">
        <v>50</v>
      </c>
      <c r="W6" s="15">
        <v>0</v>
      </c>
      <c r="Y6" s="17">
        <f t="shared" si="0"/>
        <v>5</v>
      </c>
      <c r="Z6" s="17">
        <f t="shared" si="1"/>
        <v>51</v>
      </c>
      <c r="AA6" s="17">
        <f t="shared" si="2"/>
        <v>34</v>
      </c>
      <c r="AC6" s="17">
        <f t="shared" si="3"/>
        <v>5</v>
      </c>
      <c r="AD6" s="17">
        <f t="shared" si="4"/>
        <v>58</v>
      </c>
      <c r="AE6" s="17">
        <f t="shared" si="5"/>
        <v>35.88000000000102</v>
      </c>
      <c r="AG6" s="18">
        <f t="shared" si="6"/>
        <v>4</v>
      </c>
      <c r="AI6" s="17">
        <f t="shared" si="7"/>
        <v>336</v>
      </c>
      <c r="AJ6" s="17">
        <f t="shared" si="8"/>
        <v>470</v>
      </c>
      <c r="AK6" s="17">
        <f t="shared" si="9"/>
        <v>806</v>
      </c>
      <c r="AL6" s="17">
        <f t="shared" si="10"/>
        <v>21900</v>
      </c>
      <c r="AM6" s="17">
        <f t="shared" si="11"/>
        <v>21094</v>
      </c>
      <c r="AN6" s="17">
        <f t="shared" si="12"/>
        <v>21515.88</v>
      </c>
      <c r="AO6" s="19" t="str">
        <f t="shared" si="13"/>
        <v>A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ht="12.75">
      <c r="A7" s="11">
        <v>177</v>
      </c>
      <c r="B7" s="12" t="s">
        <v>50</v>
      </c>
      <c r="C7" s="12" t="s">
        <v>69</v>
      </c>
      <c r="D7" s="13">
        <v>32</v>
      </c>
      <c r="E7" s="20">
        <v>0</v>
      </c>
      <c r="F7" s="15">
        <v>9</v>
      </c>
      <c r="G7" s="15">
        <v>45</v>
      </c>
      <c r="H7" s="15"/>
      <c r="I7" s="15">
        <v>11</v>
      </c>
      <c r="J7" s="15">
        <v>36</v>
      </c>
      <c r="K7" s="15">
        <v>51</v>
      </c>
      <c r="L7" s="15">
        <v>11</v>
      </c>
      <c r="M7" s="15">
        <v>42</v>
      </c>
      <c r="N7" s="15">
        <v>16</v>
      </c>
      <c r="O7" s="15">
        <v>13</v>
      </c>
      <c r="P7" s="15">
        <v>58</v>
      </c>
      <c r="Q7" s="15">
        <v>54</v>
      </c>
      <c r="R7" s="16">
        <v>14</v>
      </c>
      <c r="S7" s="16">
        <v>16</v>
      </c>
      <c r="T7" s="16">
        <v>10</v>
      </c>
      <c r="U7" s="16">
        <v>16</v>
      </c>
      <c r="V7" s="16">
        <v>6</v>
      </c>
      <c r="W7" s="15">
        <v>30</v>
      </c>
      <c r="Y7" s="17">
        <f t="shared" si="0"/>
        <v>5</v>
      </c>
      <c r="Z7" s="17">
        <f t="shared" si="1"/>
        <v>58</v>
      </c>
      <c r="AA7" s="17">
        <f t="shared" si="2"/>
        <v>49</v>
      </c>
      <c r="AC7" s="17">
        <f t="shared" si="3"/>
        <v>5</v>
      </c>
      <c r="AD7" s="17">
        <f t="shared" si="4"/>
        <v>58</v>
      </c>
      <c r="AE7" s="17">
        <f t="shared" si="5"/>
        <v>49</v>
      </c>
      <c r="AG7" s="18">
        <f t="shared" si="6"/>
        <v>5</v>
      </c>
      <c r="AI7" s="17">
        <f t="shared" si="7"/>
        <v>325</v>
      </c>
      <c r="AJ7" s="17">
        <f t="shared" si="8"/>
        <v>1036</v>
      </c>
      <c r="AK7" s="17">
        <f t="shared" si="9"/>
        <v>1361</v>
      </c>
      <c r="AL7" s="17">
        <f t="shared" si="10"/>
        <v>22890</v>
      </c>
      <c r="AM7" s="17">
        <f t="shared" si="11"/>
        <v>21529</v>
      </c>
      <c r="AN7" s="17">
        <f t="shared" si="12"/>
        <v>21529</v>
      </c>
      <c r="AO7" s="19" t="str">
        <f t="shared" si="13"/>
        <v>A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</row>
    <row r="8" spans="1:72" ht="12.75">
      <c r="A8" s="11">
        <v>11</v>
      </c>
      <c r="B8" s="12" t="s">
        <v>63</v>
      </c>
      <c r="C8" s="12" t="s">
        <v>101</v>
      </c>
      <c r="D8" s="13">
        <v>29</v>
      </c>
      <c r="E8" s="14">
        <v>1</v>
      </c>
      <c r="F8" s="15">
        <v>10</v>
      </c>
      <c r="G8" s="15">
        <v>30</v>
      </c>
      <c r="H8" s="15"/>
      <c r="I8" s="15">
        <v>12</v>
      </c>
      <c r="J8" s="15">
        <v>25</v>
      </c>
      <c r="K8" s="15">
        <v>10</v>
      </c>
      <c r="L8" s="15">
        <v>12</v>
      </c>
      <c r="M8" s="15">
        <v>33</v>
      </c>
      <c r="N8" s="15">
        <v>27</v>
      </c>
      <c r="O8" s="15">
        <v>14</v>
      </c>
      <c r="P8" s="15">
        <v>48</v>
      </c>
      <c r="Q8" s="15">
        <v>25</v>
      </c>
      <c r="R8" s="16">
        <v>14</v>
      </c>
      <c r="S8" s="16">
        <v>56</v>
      </c>
      <c r="T8" s="16">
        <v>22</v>
      </c>
      <c r="U8" s="16">
        <v>16</v>
      </c>
      <c r="V8" s="16">
        <v>42</v>
      </c>
      <c r="W8" s="15">
        <v>0</v>
      </c>
      <c r="Y8" s="17">
        <f t="shared" si="0"/>
        <v>5</v>
      </c>
      <c r="Z8" s="17">
        <f t="shared" si="1"/>
        <v>55</v>
      </c>
      <c r="AA8" s="17">
        <f t="shared" si="2"/>
        <v>46</v>
      </c>
      <c r="AC8" s="17">
        <f t="shared" si="3"/>
        <v>5</v>
      </c>
      <c r="AD8" s="17">
        <f t="shared" si="4"/>
        <v>59</v>
      </c>
      <c r="AE8" s="17">
        <f t="shared" si="5"/>
        <v>19.459999999999127</v>
      </c>
      <c r="AG8" s="18">
        <f t="shared" si="6"/>
        <v>6</v>
      </c>
      <c r="AI8" s="17">
        <f t="shared" si="7"/>
        <v>497</v>
      </c>
      <c r="AJ8" s="17">
        <f t="shared" si="8"/>
        <v>477</v>
      </c>
      <c r="AK8" s="17">
        <f t="shared" si="9"/>
        <v>974</v>
      </c>
      <c r="AL8" s="17">
        <f t="shared" si="10"/>
        <v>22320</v>
      </c>
      <c r="AM8" s="17">
        <f t="shared" si="11"/>
        <v>21346</v>
      </c>
      <c r="AN8" s="17">
        <f t="shared" si="12"/>
        <v>21559.46</v>
      </c>
      <c r="AO8" s="19" t="str">
        <f t="shared" si="13"/>
        <v>A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</row>
    <row r="9" spans="1:72" ht="12.75">
      <c r="A9" s="21">
        <v>373</v>
      </c>
      <c r="B9" s="22" t="s">
        <v>115</v>
      </c>
      <c r="C9" s="19" t="s">
        <v>70</v>
      </c>
      <c r="D9" s="23">
        <v>32</v>
      </c>
      <c r="E9" s="24">
        <v>10</v>
      </c>
      <c r="F9" s="15">
        <v>11</v>
      </c>
      <c r="G9" s="15">
        <v>15</v>
      </c>
      <c r="H9" s="15"/>
      <c r="I9" s="15">
        <v>12</v>
      </c>
      <c r="J9" s="15">
        <v>54</v>
      </c>
      <c r="K9" s="15">
        <v>58</v>
      </c>
      <c r="L9" s="15">
        <v>12</v>
      </c>
      <c r="M9" s="15">
        <v>58</v>
      </c>
      <c r="N9" s="15">
        <v>53</v>
      </c>
      <c r="O9" s="15">
        <v>15</v>
      </c>
      <c r="P9" s="15">
        <v>9</v>
      </c>
      <c r="Q9" s="15">
        <v>7</v>
      </c>
      <c r="R9" s="16">
        <v>15</v>
      </c>
      <c r="S9" s="16">
        <v>22</v>
      </c>
      <c r="T9" s="16">
        <v>44</v>
      </c>
      <c r="U9" s="16">
        <v>17</v>
      </c>
      <c r="V9" s="16">
        <v>3</v>
      </c>
      <c r="W9" s="15">
        <v>32</v>
      </c>
      <c r="Y9" s="17">
        <f t="shared" si="0"/>
        <v>5</v>
      </c>
      <c r="Z9" s="17">
        <f t="shared" si="1"/>
        <v>31</v>
      </c>
      <c r="AA9" s="17">
        <f t="shared" si="2"/>
        <v>0</v>
      </c>
      <c r="AC9" s="17">
        <f t="shared" si="3"/>
        <v>6</v>
      </c>
      <c r="AD9" s="17">
        <f t="shared" si="4"/>
        <v>4</v>
      </c>
      <c r="AE9" s="17">
        <f t="shared" si="5"/>
        <v>6</v>
      </c>
      <c r="AG9" s="18">
        <f t="shared" si="6"/>
        <v>7</v>
      </c>
      <c r="AI9" s="17">
        <f>(N9+M9*60+L9*3600)-(K9+J9*60+I9*3600)</f>
        <v>235</v>
      </c>
      <c r="AJ9" s="17">
        <f>(T9+S9*60+R9*3600)-(Q9+P9*60+O9*3600)</f>
        <v>817</v>
      </c>
      <c r="AK9" s="17">
        <f>AI9+AJ9</f>
        <v>1052</v>
      </c>
      <c r="AL9" s="17">
        <f>(W9+V9*60+U9*3600)-(H9+G9*60+F9*3600)</f>
        <v>20912</v>
      </c>
      <c r="AM9" s="17">
        <f>ABS(AL9-AK9)</f>
        <v>19860</v>
      </c>
      <c r="AN9" s="17">
        <f t="shared" si="12"/>
        <v>21846</v>
      </c>
      <c r="AO9" s="19" t="str">
        <f t="shared" si="13"/>
        <v>A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</row>
    <row r="10" spans="1:72" ht="12.75">
      <c r="A10" s="11">
        <v>338</v>
      </c>
      <c r="B10" s="12" t="s">
        <v>78</v>
      </c>
      <c r="C10" s="12" t="s">
        <v>79</v>
      </c>
      <c r="D10" s="13">
        <v>34</v>
      </c>
      <c r="E10" s="14">
        <v>-6</v>
      </c>
      <c r="F10" s="15">
        <v>10</v>
      </c>
      <c r="G10" s="15">
        <v>0</v>
      </c>
      <c r="H10" s="15"/>
      <c r="I10" s="15">
        <v>12</v>
      </c>
      <c r="J10" s="15">
        <v>2</v>
      </c>
      <c r="K10" s="15">
        <v>51</v>
      </c>
      <c r="L10" s="15">
        <v>12</v>
      </c>
      <c r="M10" s="15">
        <v>8</v>
      </c>
      <c r="N10" s="15">
        <v>58</v>
      </c>
      <c r="O10" s="15">
        <v>14</v>
      </c>
      <c r="P10" s="15">
        <v>34</v>
      </c>
      <c r="Q10" s="15">
        <v>33</v>
      </c>
      <c r="R10" s="16">
        <v>14</v>
      </c>
      <c r="S10" s="16">
        <v>40</v>
      </c>
      <c r="T10" s="16">
        <v>11</v>
      </c>
      <c r="U10" s="16">
        <v>16</v>
      </c>
      <c r="V10" s="16">
        <v>39</v>
      </c>
      <c r="W10" s="15">
        <v>20</v>
      </c>
      <c r="Y10" s="17">
        <f t="shared" si="0"/>
        <v>6</v>
      </c>
      <c r="Z10" s="17">
        <f t="shared" si="1"/>
        <v>27</v>
      </c>
      <c r="AA10" s="17">
        <f t="shared" si="2"/>
        <v>35</v>
      </c>
      <c r="AC10" s="17">
        <f t="shared" si="3"/>
        <v>6</v>
      </c>
      <c r="AD10" s="17">
        <f t="shared" si="4"/>
        <v>4</v>
      </c>
      <c r="AE10" s="17">
        <f t="shared" si="5"/>
        <v>19.700000000000728</v>
      </c>
      <c r="AG10" s="18">
        <f t="shared" si="6"/>
        <v>8</v>
      </c>
      <c r="AI10" s="17">
        <f t="shared" si="7"/>
        <v>367</v>
      </c>
      <c r="AJ10" s="17">
        <f t="shared" si="8"/>
        <v>338</v>
      </c>
      <c r="AK10" s="17">
        <f t="shared" si="9"/>
        <v>705</v>
      </c>
      <c r="AL10" s="17">
        <f t="shared" si="10"/>
        <v>23960</v>
      </c>
      <c r="AM10" s="17">
        <f t="shared" si="11"/>
        <v>23255</v>
      </c>
      <c r="AN10" s="17">
        <f t="shared" si="12"/>
        <v>21859.7</v>
      </c>
      <c r="AO10" s="19" t="str">
        <f t="shared" si="13"/>
        <v>A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72" ht="12.75">
      <c r="A11" s="21">
        <v>152</v>
      </c>
      <c r="B11" s="22" t="s">
        <v>116</v>
      </c>
      <c r="C11" s="19" t="s">
        <v>117</v>
      </c>
      <c r="D11" s="23">
        <v>29</v>
      </c>
      <c r="E11" s="24">
        <v>-6</v>
      </c>
      <c r="F11" s="15">
        <v>9</v>
      </c>
      <c r="G11" s="15">
        <v>30</v>
      </c>
      <c r="H11" s="15"/>
      <c r="I11" s="15">
        <v>11</v>
      </c>
      <c r="J11" s="15">
        <v>34</v>
      </c>
      <c r="K11" s="15">
        <v>30</v>
      </c>
      <c r="L11" s="15">
        <v>11</v>
      </c>
      <c r="M11" s="15">
        <v>40</v>
      </c>
      <c r="N11" s="15">
        <v>30</v>
      </c>
      <c r="O11" s="15">
        <v>14</v>
      </c>
      <c r="P11" s="15">
        <v>7</v>
      </c>
      <c r="Q11" s="15">
        <v>15</v>
      </c>
      <c r="R11" s="16">
        <v>14</v>
      </c>
      <c r="S11" s="16">
        <v>33</v>
      </c>
      <c r="T11" s="16">
        <v>50</v>
      </c>
      <c r="U11" s="16">
        <v>16</v>
      </c>
      <c r="V11" s="16">
        <v>34</v>
      </c>
      <c r="W11" s="15">
        <v>34</v>
      </c>
      <c r="Y11" s="17">
        <f t="shared" si="0"/>
        <v>6</v>
      </c>
      <c r="Z11" s="17">
        <f t="shared" si="1"/>
        <v>31</v>
      </c>
      <c r="AA11" s="17">
        <f t="shared" si="2"/>
        <v>59</v>
      </c>
      <c r="AC11" s="17">
        <f t="shared" si="3"/>
        <v>6</v>
      </c>
      <c r="AD11" s="17">
        <f t="shared" si="4"/>
        <v>8</v>
      </c>
      <c r="AE11" s="17">
        <f t="shared" si="5"/>
        <v>27.860000000000582</v>
      </c>
      <c r="AG11" s="18">
        <f t="shared" si="6"/>
        <v>9</v>
      </c>
      <c r="AI11" s="17">
        <f t="shared" si="7"/>
        <v>360</v>
      </c>
      <c r="AJ11" s="17">
        <f t="shared" si="8"/>
        <v>1595</v>
      </c>
      <c r="AK11" s="17">
        <f t="shared" si="9"/>
        <v>1955</v>
      </c>
      <c r="AL11" s="17">
        <f t="shared" si="10"/>
        <v>25474</v>
      </c>
      <c r="AM11" s="17">
        <f t="shared" si="11"/>
        <v>23519</v>
      </c>
      <c r="AN11" s="17">
        <f t="shared" si="12"/>
        <v>22107.86</v>
      </c>
      <c r="AO11" s="19" t="str">
        <f t="shared" si="13"/>
        <v>A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ht="12.75">
      <c r="A12" s="11">
        <v>227</v>
      </c>
      <c r="B12" s="12" t="s">
        <v>46</v>
      </c>
      <c r="C12" s="12" t="s">
        <v>47</v>
      </c>
      <c r="D12" s="13">
        <v>28</v>
      </c>
      <c r="E12" s="14">
        <v>-7</v>
      </c>
      <c r="F12" s="25">
        <v>9</v>
      </c>
      <c r="G12" s="15">
        <v>30</v>
      </c>
      <c r="H12" s="15"/>
      <c r="I12" s="15">
        <v>11</v>
      </c>
      <c r="J12" s="15">
        <v>38</v>
      </c>
      <c r="K12" s="15">
        <v>33</v>
      </c>
      <c r="L12" s="15">
        <v>11</v>
      </c>
      <c r="M12" s="15">
        <v>46</v>
      </c>
      <c r="N12" s="15">
        <v>1</v>
      </c>
      <c r="O12" s="15">
        <v>14</v>
      </c>
      <c r="P12" s="15">
        <v>11</v>
      </c>
      <c r="Q12" s="15">
        <v>35</v>
      </c>
      <c r="R12" s="16">
        <v>14</v>
      </c>
      <c r="S12" s="16">
        <v>33</v>
      </c>
      <c r="T12" s="16">
        <v>6</v>
      </c>
      <c r="U12" s="16">
        <v>16</v>
      </c>
      <c r="V12" s="16">
        <v>36</v>
      </c>
      <c r="W12" s="15">
        <v>0</v>
      </c>
      <c r="Y12" s="17">
        <f t="shared" si="0"/>
        <v>6</v>
      </c>
      <c r="Z12" s="17">
        <f t="shared" si="1"/>
        <v>37</v>
      </c>
      <c r="AA12" s="17">
        <f t="shared" si="2"/>
        <v>1</v>
      </c>
      <c r="AC12" s="17">
        <f t="shared" si="3"/>
        <v>6</v>
      </c>
      <c r="AD12" s="17">
        <f t="shared" si="4"/>
        <v>9</v>
      </c>
      <c r="AE12" s="17">
        <f t="shared" si="5"/>
        <v>13.530000000002474</v>
      </c>
      <c r="AG12" s="18">
        <f t="shared" si="6"/>
        <v>10</v>
      </c>
      <c r="AI12" s="17">
        <f t="shared" si="7"/>
        <v>448</v>
      </c>
      <c r="AJ12" s="17">
        <f t="shared" si="8"/>
        <v>1291</v>
      </c>
      <c r="AK12" s="17">
        <f t="shared" si="9"/>
        <v>1739</v>
      </c>
      <c r="AL12" s="17">
        <f t="shared" si="10"/>
        <v>25560</v>
      </c>
      <c r="AM12" s="17">
        <f t="shared" si="11"/>
        <v>23821</v>
      </c>
      <c r="AN12" s="17">
        <f t="shared" si="12"/>
        <v>22153.530000000002</v>
      </c>
      <c r="AO12" s="19" t="str">
        <f t="shared" si="13"/>
        <v>B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ht="12.75">
      <c r="A13" s="21">
        <v>145</v>
      </c>
      <c r="B13" s="22" t="s">
        <v>43</v>
      </c>
      <c r="C13" s="19" t="s">
        <v>104</v>
      </c>
      <c r="D13" s="23">
        <v>30</v>
      </c>
      <c r="E13" s="24">
        <v>-12</v>
      </c>
      <c r="F13" s="15">
        <v>10</v>
      </c>
      <c r="G13" s="15">
        <v>0</v>
      </c>
      <c r="H13" s="15"/>
      <c r="I13" s="15">
        <v>12</v>
      </c>
      <c r="J13" s="15">
        <v>10</v>
      </c>
      <c r="K13" s="15">
        <v>44</v>
      </c>
      <c r="L13" s="15">
        <v>12</v>
      </c>
      <c r="M13" s="15">
        <v>37</v>
      </c>
      <c r="N13" s="15">
        <v>12</v>
      </c>
      <c r="O13" s="15">
        <v>15</v>
      </c>
      <c r="P13" s="15">
        <v>8</v>
      </c>
      <c r="Q13" s="15">
        <v>2</v>
      </c>
      <c r="R13" s="16">
        <v>15</v>
      </c>
      <c r="S13" s="16">
        <v>27</v>
      </c>
      <c r="T13" s="16">
        <v>57</v>
      </c>
      <c r="U13" s="16">
        <v>17</v>
      </c>
      <c r="V13" s="16">
        <v>47</v>
      </c>
      <c r="W13" s="15">
        <v>26</v>
      </c>
      <c r="Y13" s="17">
        <f t="shared" si="0"/>
        <v>7</v>
      </c>
      <c r="Z13" s="17">
        <f t="shared" si="1"/>
        <v>1</v>
      </c>
      <c r="AA13" s="17">
        <f t="shared" si="2"/>
        <v>3</v>
      </c>
      <c r="AC13" s="17">
        <f t="shared" si="3"/>
        <v>6</v>
      </c>
      <c r="AD13" s="17">
        <f t="shared" si="4"/>
        <v>10</v>
      </c>
      <c r="AE13" s="17">
        <f t="shared" si="5"/>
        <v>31.43999999999869</v>
      </c>
      <c r="AG13" s="18">
        <f t="shared" si="6"/>
        <v>11</v>
      </c>
      <c r="AI13" s="17">
        <f t="shared" si="7"/>
        <v>1588</v>
      </c>
      <c r="AJ13" s="17">
        <f t="shared" si="8"/>
        <v>1195</v>
      </c>
      <c r="AK13" s="17">
        <f t="shared" si="9"/>
        <v>2783</v>
      </c>
      <c r="AL13" s="17">
        <f t="shared" si="10"/>
        <v>28046</v>
      </c>
      <c r="AM13" s="17">
        <f t="shared" si="11"/>
        <v>25263</v>
      </c>
      <c r="AN13" s="17">
        <f t="shared" si="12"/>
        <v>22231.44</v>
      </c>
      <c r="AO13" s="19" t="str">
        <f t="shared" si="13"/>
        <v>A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ht="12.75">
      <c r="A14" s="11">
        <v>122</v>
      </c>
      <c r="B14" s="12" t="s">
        <v>73</v>
      </c>
      <c r="C14" s="12" t="s">
        <v>74</v>
      </c>
      <c r="D14" s="13">
        <v>22</v>
      </c>
      <c r="E14" s="14">
        <v>-18</v>
      </c>
      <c r="F14" s="15">
        <v>9</v>
      </c>
      <c r="G14" s="15">
        <v>30</v>
      </c>
      <c r="H14" s="15"/>
      <c r="I14" s="15">
        <v>11</v>
      </c>
      <c r="J14" s="15">
        <v>45</v>
      </c>
      <c r="K14" s="15">
        <v>22</v>
      </c>
      <c r="L14" s="15">
        <v>11</v>
      </c>
      <c r="M14" s="15">
        <v>52</v>
      </c>
      <c r="N14" s="15">
        <v>25</v>
      </c>
      <c r="O14" s="15">
        <v>14</v>
      </c>
      <c r="P14" s="15">
        <v>37</v>
      </c>
      <c r="Q14" s="15">
        <v>52</v>
      </c>
      <c r="R14" s="15">
        <v>14</v>
      </c>
      <c r="S14" s="15">
        <v>44</v>
      </c>
      <c r="T14" s="15">
        <v>40</v>
      </c>
      <c r="U14" s="15">
        <v>17</v>
      </c>
      <c r="V14" s="15">
        <v>16</v>
      </c>
      <c r="W14" s="15">
        <v>52</v>
      </c>
      <c r="Y14" s="17">
        <f t="shared" si="0"/>
        <v>7</v>
      </c>
      <c r="Z14" s="17">
        <f t="shared" si="1"/>
        <v>33</v>
      </c>
      <c r="AA14" s="17">
        <f t="shared" si="2"/>
        <v>1</v>
      </c>
      <c r="AC14" s="17">
        <f t="shared" si="3"/>
        <v>6</v>
      </c>
      <c r="AD14" s="17">
        <f t="shared" si="4"/>
        <v>11</v>
      </c>
      <c r="AE14" s="17">
        <f t="shared" si="5"/>
        <v>28.42000000000189</v>
      </c>
      <c r="AG14" s="18">
        <f t="shared" si="6"/>
        <v>12</v>
      </c>
      <c r="AI14" s="17">
        <f t="shared" si="7"/>
        <v>423</v>
      </c>
      <c r="AJ14" s="17">
        <f t="shared" si="8"/>
        <v>408</v>
      </c>
      <c r="AK14" s="17">
        <f t="shared" si="9"/>
        <v>831</v>
      </c>
      <c r="AL14" s="17">
        <f t="shared" si="10"/>
        <v>28012</v>
      </c>
      <c r="AM14" s="17">
        <f t="shared" si="11"/>
        <v>27181</v>
      </c>
      <c r="AN14" s="17">
        <f t="shared" si="12"/>
        <v>22288.420000000002</v>
      </c>
      <c r="AO14" s="19" t="str">
        <f t="shared" si="13"/>
        <v>C</v>
      </c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ht="12.75">
      <c r="A15" s="11">
        <v>7</v>
      </c>
      <c r="B15" s="12" t="s">
        <v>28</v>
      </c>
      <c r="C15" s="12" t="s">
        <v>88</v>
      </c>
      <c r="D15" s="13">
        <v>32</v>
      </c>
      <c r="E15" s="14">
        <v>-10</v>
      </c>
      <c r="F15" s="15">
        <v>10</v>
      </c>
      <c r="G15" s="15">
        <v>30</v>
      </c>
      <c r="H15" s="15"/>
      <c r="I15" s="15">
        <v>12</v>
      </c>
      <c r="J15" s="15">
        <v>28</v>
      </c>
      <c r="K15" s="15">
        <v>52</v>
      </c>
      <c r="L15" s="15">
        <v>12</v>
      </c>
      <c r="M15" s="15">
        <v>35</v>
      </c>
      <c r="N15" s="15">
        <v>19</v>
      </c>
      <c r="O15" s="15">
        <v>15</v>
      </c>
      <c r="P15" s="15">
        <v>9</v>
      </c>
      <c r="Q15" s="15">
        <v>34</v>
      </c>
      <c r="R15" s="16">
        <v>15</v>
      </c>
      <c r="S15" s="16">
        <v>26</v>
      </c>
      <c r="T15" s="16">
        <v>11</v>
      </c>
      <c r="U15" s="16">
        <v>17</v>
      </c>
      <c r="V15" s="16">
        <v>48</v>
      </c>
      <c r="W15" s="15">
        <v>19</v>
      </c>
      <c r="Y15" s="17">
        <f t="shared" si="0"/>
        <v>6</v>
      </c>
      <c r="Z15" s="17">
        <f t="shared" si="1"/>
        <v>55</v>
      </c>
      <c r="AA15" s="17">
        <f t="shared" si="2"/>
        <v>15</v>
      </c>
      <c r="AC15" s="17">
        <f t="shared" si="3"/>
        <v>6</v>
      </c>
      <c r="AD15" s="17">
        <f t="shared" si="4"/>
        <v>13</v>
      </c>
      <c r="AE15" s="17">
        <f t="shared" si="5"/>
        <v>43.5</v>
      </c>
      <c r="AG15" s="18">
        <f t="shared" si="6"/>
        <v>13</v>
      </c>
      <c r="AI15" s="17">
        <f t="shared" si="7"/>
        <v>387</v>
      </c>
      <c r="AJ15" s="17">
        <f t="shared" si="8"/>
        <v>997</v>
      </c>
      <c r="AK15" s="17">
        <f t="shared" si="9"/>
        <v>1384</v>
      </c>
      <c r="AL15" s="17">
        <f t="shared" si="10"/>
        <v>26299</v>
      </c>
      <c r="AM15" s="17">
        <f t="shared" si="11"/>
        <v>24915</v>
      </c>
      <c r="AN15" s="17">
        <f t="shared" si="12"/>
        <v>22423.5</v>
      </c>
      <c r="AO15" s="19" t="str">
        <f t="shared" si="13"/>
        <v>A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ht="12.75">
      <c r="A16" s="26">
        <v>344</v>
      </c>
      <c r="B16" s="27" t="s">
        <v>86</v>
      </c>
      <c r="C16" s="28" t="s">
        <v>60</v>
      </c>
      <c r="D16" s="29">
        <v>24.5</v>
      </c>
      <c r="E16" s="30">
        <v>-17</v>
      </c>
      <c r="F16" s="15">
        <v>9</v>
      </c>
      <c r="G16" s="15">
        <v>30</v>
      </c>
      <c r="H16" s="15"/>
      <c r="I16" s="15">
        <v>11</v>
      </c>
      <c r="J16" s="15">
        <v>55</v>
      </c>
      <c r="K16" s="15">
        <v>52</v>
      </c>
      <c r="L16" s="15">
        <v>12</v>
      </c>
      <c r="M16" s="15">
        <v>12</v>
      </c>
      <c r="N16" s="15">
        <v>42</v>
      </c>
      <c r="O16" s="15">
        <v>14</v>
      </c>
      <c r="P16" s="15">
        <v>54</v>
      </c>
      <c r="Q16" s="15">
        <v>21</v>
      </c>
      <c r="R16" s="16">
        <v>15</v>
      </c>
      <c r="S16" s="16">
        <v>0</v>
      </c>
      <c r="T16" s="16">
        <v>42</v>
      </c>
      <c r="U16" s="16">
        <v>17</v>
      </c>
      <c r="V16" s="16">
        <v>27</v>
      </c>
      <c r="W16" s="15">
        <v>2</v>
      </c>
      <c r="Y16" s="17">
        <f t="shared" si="0"/>
        <v>7</v>
      </c>
      <c r="Z16" s="17">
        <f t="shared" si="1"/>
        <v>33</v>
      </c>
      <c r="AA16" s="17">
        <f t="shared" si="2"/>
        <v>51</v>
      </c>
      <c r="AC16" s="17">
        <f t="shared" si="3"/>
        <v>6</v>
      </c>
      <c r="AD16" s="17">
        <f t="shared" si="4"/>
        <v>16</v>
      </c>
      <c r="AE16" s="17">
        <f t="shared" si="5"/>
        <v>41.7300000000032</v>
      </c>
      <c r="AG16" s="18">
        <f t="shared" si="6"/>
        <v>14</v>
      </c>
      <c r="AI16" s="17">
        <f t="shared" si="7"/>
        <v>1010</v>
      </c>
      <c r="AJ16" s="17">
        <f t="shared" si="8"/>
        <v>381</v>
      </c>
      <c r="AK16" s="17">
        <f t="shared" si="9"/>
        <v>1391</v>
      </c>
      <c r="AL16" s="17">
        <f t="shared" si="10"/>
        <v>28622</v>
      </c>
      <c r="AM16" s="17">
        <f t="shared" si="11"/>
        <v>27231</v>
      </c>
      <c r="AN16" s="17">
        <f t="shared" si="12"/>
        <v>22601.730000000003</v>
      </c>
      <c r="AO16" s="19" t="str">
        <f t="shared" si="13"/>
        <v>C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2" ht="12.75">
      <c r="A17" s="11">
        <v>135</v>
      </c>
      <c r="B17" s="12" t="s">
        <v>89</v>
      </c>
      <c r="C17" s="12" t="s">
        <v>90</v>
      </c>
      <c r="D17" s="13">
        <v>29</v>
      </c>
      <c r="E17" s="14">
        <v>-6</v>
      </c>
      <c r="F17" s="15">
        <v>9</v>
      </c>
      <c r="G17" s="15">
        <v>0</v>
      </c>
      <c r="H17" s="15"/>
      <c r="I17" s="15">
        <v>11</v>
      </c>
      <c r="J17" s="15">
        <v>8</v>
      </c>
      <c r="K17" s="15">
        <v>9</v>
      </c>
      <c r="L17" s="15">
        <v>11</v>
      </c>
      <c r="M17" s="15">
        <v>26</v>
      </c>
      <c r="N17" s="15">
        <v>44</v>
      </c>
      <c r="O17" s="15">
        <v>13</v>
      </c>
      <c r="P17" s="15">
        <v>55</v>
      </c>
      <c r="Q17" s="15">
        <v>13</v>
      </c>
      <c r="R17" s="16">
        <v>14</v>
      </c>
      <c r="S17" s="16">
        <v>12</v>
      </c>
      <c r="T17" s="16">
        <v>46</v>
      </c>
      <c r="U17" s="16">
        <v>16</v>
      </c>
      <c r="V17" s="16">
        <v>19</v>
      </c>
      <c r="W17" s="15">
        <v>2</v>
      </c>
      <c r="Y17" s="17">
        <f t="shared" si="0"/>
        <v>6</v>
      </c>
      <c r="Z17" s="17">
        <f t="shared" si="1"/>
        <v>42</v>
      </c>
      <c r="AA17" s="17">
        <f t="shared" si="2"/>
        <v>54</v>
      </c>
      <c r="AC17" s="17">
        <f t="shared" si="3"/>
        <v>6</v>
      </c>
      <c r="AD17" s="17">
        <f t="shared" si="4"/>
        <v>18</v>
      </c>
      <c r="AE17" s="17">
        <f t="shared" si="5"/>
        <v>43.56000000000131</v>
      </c>
      <c r="AG17" s="18">
        <f t="shared" si="6"/>
        <v>15</v>
      </c>
      <c r="AI17" s="17">
        <f t="shared" si="7"/>
        <v>1115</v>
      </c>
      <c r="AJ17" s="17">
        <f t="shared" si="8"/>
        <v>1053</v>
      </c>
      <c r="AK17" s="17">
        <f t="shared" si="9"/>
        <v>2168</v>
      </c>
      <c r="AL17" s="17">
        <f t="shared" si="10"/>
        <v>26342</v>
      </c>
      <c r="AM17" s="17">
        <f t="shared" si="11"/>
        <v>24174</v>
      </c>
      <c r="AN17" s="17">
        <f t="shared" si="12"/>
        <v>22723.56</v>
      </c>
      <c r="AO17" s="19" t="str">
        <f t="shared" si="13"/>
        <v>A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 ht="12.75">
      <c r="A18" s="26">
        <v>52</v>
      </c>
      <c r="B18" s="31" t="s">
        <v>64</v>
      </c>
      <c r="C18" s="28" t="s">
        <v>84</v>
      </c>
      <c r="D18" s="29">
        <v>43</v>
      </c>
      <c r="E18" s="30">
        <v>7</v>
      </c>
      <c r="F18" s="15">
        <v>10</v>
      </c>
      <c r="G18" s="15">
        <v>45</v>
      </c>
      <c r="H18" s="15"/>
      <c r="I18" s="15">
        <v>12</v>
      </c>
      <c r="J18" s="15">
        <v>39</v>
      </c>
      <c r="K18" s="15">
        <v>1</v>
      </c>
      <c r="L18" s="15">
        <v>12</v>
      </c>
      <c r="M18" s="15">
        <v>45</v>
      </c>
      <c r="N18" s="15">
        <v>3</v>
      </c>
      <c r="O18" s="15">
        <v>15</v>
      </c>
      <c r="P18" s="15">
        <v>3</v>
      </c>
      <c r="Q18" s="15">
        <v>2</v>
      </c>
      <c r="R18" s="16">
        <v>15</v>
      </c>
      <c r="S18" s="16">
        <v>21</v>
      </c>
      <c r="T18" s="16">
        <v>50</v>
      </c>
      <c r="U18" s="16">
        <v>17</v>
      </c>
      <c r="V18" s="16">
        <v>4</v>
      </c>
      <c r="W18" s="15">
        <v>56</v>
      </c>
      <c r="Y18" s="17">
        <f t="shared" si="0"/>
        <v>5</v>
      </c>
      <c r="Z18" s="17">
        <f t="shared" si="1"/>
        <v>55</v>
      </c>
      <c r="AA18" s="17">
        <f t="shared" si="2"/>
        <v>6</v>
      </c>
      <c r="AC18" s="17">
        <f t="shared" si="3"/>
        <v>6</v>
      </c>
      <c r="AD18" s="17">
        <f t="shared" si="4"/>
        <v>19</v>
      </c>
      <c r="AE18" s="17">
        <f t="shared" si="5"/>
        <v>57.42000000000189</v>
      </c>
      <c r="AG18" s="18">
        <f t="shared" si="6"/>
        <v>16</v>
      </c>
      <c r="AI18" s="17">
        <f t="shared" si="7"/>
        <v>362</v>
      </c>
      <c r="AJ18" s="17">
        <f t="shared" si="8"/>
        <v>1128</v>
      </c>
      <c r="AK18" s="17">
        <f t="shared" si="9"/>
        <v>1490</v>
      </c>
      <c r="AL18" s="17">
        <f t="shared" si="10"/>
        <v>22796</v>
      </c>
      <c r="AM18" s="17">
        <f t="shared" si="11"/>
        <v>21306</v>
      </c>
      <c r="AN18" s="17">
        <f t="shared" si="12"/>
        <v>22797.420000000002</v>
      </c>
      <c r="AO18" s="19" t="str">
        <f t="shared" si="13"/>
        <v>A</v>
      </c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</row>
    <row r="19" spans="1:72" ht="12.75">
      <c r="A19" s="11">
        <v>390</v>
      </c>
      <c r="B19" s="12" t="s">
        <v>122</v>
      </c>
      <c r="C19" s="12" t="s">
        <v>123</v>
      </c>
      <c r="D19" s="13">
        <v>28.3</v>
      </c>
      <c r="E19" s="14">
        <v>-10</v>
      </c>
      <c r="F19" s="15">
        <v>9</v>
      </c>
      <c r="G19" s="15">
        <v>30</v>
      </c>
      <c r="H19" s="15"/>
      <c r="I19" s="15">
        <v>11</v>
      </c>
      <c r="J19" s="15">
        <v>56</v>
      </c>
      <c r="K19" s="15">
        <v>36</v>
      </c>
      <c r="L19" s="15">
        <v>12</v>
      </c>
      <c r="M19" s="15">
        <v>11</v>
      </c>
      <c r="N19" s="15">
        <v>54</v>
      </c>
      <c r="O19" s="15">
        <v>14</v>
      </c>
      <c r="P19" s="15">
        <v>48</v>
      </c>
      <c r="Q19" s="15">
        <v>39</v>
      </c>
      <c r="R19" s="16">
        <v>14</v>
      </c>
      <c r="S19" s="16">
        <v>58</v>
      </c>
      <c r="T19" s="16">
        <v>2</v>
      </c>
      <c r="U19" s="16">
        <v>17</v>
      </c>
      <c r="V19" s="16">
        <v>0</v>
      </c>
      <c r="W19" s="15">
        <v>21</v>
      </c>
      <c r="Y19" s="17">
        <f t="shared" si="0"/>
        <v>7</v>
      </c>
      <c r="Z19" s="17">
        <f t="shared" si="1"/>
        <v>5</v>
      </c>
      <c r="AA19" s="17">
        <f t="shared" si="2"/>
        <v>40</v>
      </c>
      <c r="AC19" s="17">
        <f t="shared" si="3"/>
        <v>6</v>
      </c>
      <c r="AD19" s="17">
        <f t="shared" si="4"/>
        <v>23</v>
      </c>
      <c r="AE19" s="17">
        <f t="shared" si="5"/>
        <v>6</v>
      </c>
      <c r="AG19" s="18">
        <f t="shared" si="6"/>
        <v>17</v>
      </c>
      <c r="AI19" s="17">
        <f t="shared" si="7"/>
        <v>918</v>
      </c>
      <c r="AJ19" s="17">
        <f t="shared" si="8"/>
        <v>563</v>
      </c>
      <c r="AK19" s="17">
        <f t="shared" si="9"/>
        <v>1481</v>
      </c>
      <c r="AL19" s="17">
        <f t="shared" si="10"/>
        <v>27021</v>
      </c>
      <c r="AM19" s="17">
        <f t="shared" si="11"/>
        <v>25540</v>
      </c>
      <c r="AN19" s="17">
        <f t="shared" si="12"/>
        <v>22986</v>
      </c>
      <c r="AO19" s="19" t="str">
        <f t="shared" si="13"/>
        <v>A</v>
      </c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72" ht="12.75">
      <c r="A20" s="11">
        <v>54</v>
      </c>
      <c r="B20" s="12" t="s">
        <v>50</v>
      </c>
      <c r="C20" s="12" t="s">
        <v>71</v>
      </c>
      <c r="D20" s="13">
        <v>21.3</v>
      </c>
      <c r="E20" s="20">
        <v>-18</v>
      </c>
      <c r="F20" s="15">
        <v>8</v>
      </c>
      <c r="G20" s="15">
        <v>45</v>
      </c>
      <c r="H20" s="15"/>
      <c r="I20" s="15">
        <v>11</v>
      </c>
      <c r="J20" s="15">
        <v>12</v>
      </c>
      <c r="K20" s="15">
        <v>41</v>
      </c>
      <c r="L20" s="15">
        <v>11</v>
      </c>
      <c r="M20" s="15">
        <v>29</v>
      </c>
      <c r="N20" s="15">
        <v>14</v>
      </c>
      <c r="O20" s="15">
        <v>14</v>
      </c>
      <c r="P20" s="15">
        <v>11</v>
      </c>
      <c r="Q20" s="15">
        <v>37</v>
      </c>
      <c r="R20" s="16">
        <v>14</v>
      </c>
      <c r="S20" s="16">
        <v>48</v>
      </c>
      <c r="T20" s="16">
        <v>39</v>
      </c>
      <c r="U20" s="16">
        <v>17</v>
      </c>
      <c r="V20" s="16">
        <v>26</v>
      </c>
      <c r="W20" s="15">
        <v>40</v>
      </c>
      <c r="Y20" s="17">
        <f t="shared" si="0"/>
        <v>7</v>
      </c>
      <c r="Z20" s="17">
        <f t="shared" si="1"/>
        <v>48</v>
      </c>
      <c r="AA20" s="17">
        <f t="shared" si="2"/>
        <v>5</v>
      </c>
      <c r="AC20" s="17">
        <f t="shared" si="3"/>
        <v>6</v>
      </c>
      <c r="AD20" s="17">
        <f t="shared" si="4"/>
        <v>23</v>
      </c>
      <c r="AE20" s="17">
        <f t="shared" si="5"/>
        <v>49.70000000000073</v>
      </c>
      <c r="AG20" s="18">
        <f t="shared" si="6"/>
        <v>18</v>
      </c>
      <c r="AI20" s="17">
        <f t="shared" si="7"/>
        <v>993</v>
      </c>
      <c r="AJ20" s="17">
        <f t="shared" si="8"/>
        <v>2222</v>
      </c>
      <c r="AK20" s="17">
        <f t="shared" si="9"/>
        <v>3215</v>
      </c>
      <c r="AL20" s="17">
        <f t="shared" si="10"/>
        <v>31300</v>
      </c>
      <c r="AM20" s="17">
        <f t="shared" si="11"/>
        <v>28085</v>
      </c>
      <c r="AN20" s="17">
        <f t="shared" si="12"/>
        <v>23029.7</v>
      </c>
      <c r="AO20" s="19" t="str">
        <f t="shared" si="13"/>
        <v>C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2" ht="12.75">
      <c r="A21" s="11">
        <v>117</v>
      </c>
      <c r="B21" s="12" t="s">
        <v>39</v>
      </c>
      <c r="C21" s="12" t="s">
        <v>40</v>
      </c>
      <c r="D21" s="13">
        <v>34.5</v>
      </c>
      <c r="E21" s="14">
        <v>-8</v>
      </c>
      <c r="F21" s="15">
        <v>10</v>
      </c>
      <c r="G21" s="15">
        <v>0</v>
      </c>
      <c r="H21" s="15"/>
      <c r="I21" s="15">
        <v>12</v>
      </c>
      <c r="J21" s="15">
        <v>9</v>
      </c>
      <c r="K21" s="15">
        <v>34</v>
      </c>
      <c r="L21" s="15">
        <v>12</v>
      </c>
      <c r="M21" s="15">
        <v>32</v>
      </c>
      <c r="N21" s="15">
        <v>38</v>
      </c>
      <c r="O21" s="15">
        <v>15</v>
      </c>
      <c r="P21" s="15">
        <v>1</v>
      </c>
      <c r="Q21" s="15">
        <v>40</v>
      </c>
      <c r="R21" s="16">
        <v>15</v>
      </c>
      <c r="S21" s="16">
        <v>28</v>
      </c>
      <c r="T21" s="16">
        <v>57</v>
      </c>
      <c r="U21" s="16">
        <v>17</v>
      </c>
      <c r="V21" s="16">
        <v>47</v>
      </c>
      <c r="W21" s="15">
        <v>35</v>
      </c>
      <c r="Y21" s="17">
        <f t="shared" si="0"/>
        <v>6</v>
      </c>
      <c r="Z21" s="17">
        <f t="shared" si="1"/>
        <v>57</v>
      </c>
      <c r="AA21" s="17">
        <f t="shared" si="2"/>
        <v>14</v>
      </c>
      <c r="AC21" s="17">
        <f t="shared" si="3"/>
        <v>6</v>
      </c>
      <c r="AD21" s="17">
        <f t="shared" si="4"/>
        <v>23</v>
      </c>
      <c r="AE21" s="17">
        <f t="shared" si="5"/>
        <v>51.280000000002474</v>
      </c>
      <c r="AG21" s="18">
        <f t="shared" si="6"/>
        <v>19</v>
      </c>
      <c r="AI21" s="17">
        <f t="shared" si="7"/>
        <v>1384</v>
      </c>
      <c r="AJ21" s="17">
        <f t="shared" si="8"/>
        <v>1637</v>
      </c>
      <c r="AK21" s="17">
        <f t="shared" si="9"/>
        <v>3021</v>
      </c>
      <c r="AL21" s="17">
        <f t="shared" si="10"/>
        <v>28055</v>
      </c>
      <c r="AM21" s="17">
        <f t="shared" si="11"/>
        <v>25034</v>
      </c>
      <c r="AN21" s="17">
        <f t="shared" si="12"/>
        <v>23031.280000000002</v>
      </c>
      <c r="AO21" s="19" t="str">
        <f t="shared" si="13"/>
        <v>A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 ht="12.75">
      <c r="A22" s="21">
        <v>217</v>
      </c>
      <c r="B22" s="22" t="s">
        <v>107</v>
      </c>
      <c r="C22" s="19" t="s">
        <v>108</v>
      </c>
      <c r="D22" s="23">
        <v>28</v>
      </c>
      <c r="E22" s="24">
        <v>-4</v>
      </c>
      <c r="F22" s="15">
        <v>10</v>
      </c>
      <c r="G22" s="15">
        <v>0</v>
      </c>
      <c r="H22" s="15"/>
      <c r="I22" s="15">
        <v>12</v>
      </c>
      <c r="J22" s="15">
        <v>5</v>
      </c>
      <c r="K22" s="15">
        <v>36</v>
      </c>
      <c r="L22" s="15">
        <v>12</v>
      </c>
      <c r="M22" s="15">
        <v>12</v>
      </c>
      <c r="N22" s="15">
        <v>42</v>
      </c>
      <c r="O22" s="15">
        <v>14</v>
      </c>
      <c r="P22" s="15">
        <v>39</v>
      </c>
      <c r="Q22" s="15">
        <v>54</v>
      </c>
      <c r="R22" s="16">
        <v>14</v>
      </c>
      <c r="S22" s="16">
        <v>49</v>
      </c>
      <c r="T22" s="16">
        <v>44</v>
      </c>
      <c r="U22" s="16">
        <v>16</v>
      </c>
      <c r="V22" s="16">
        <v>58</v>
      </c>
      <c r="W22" s="15">
        <v>11</v>
      </c>
      <c r="Y22" s="17">
        <f t="shared" si="0"/>
        <v>6</v>
      </c>
      <c r="Z22" s="17">
        <f t="shared" si="1"/>
        <v>41</v>
      </c>
      <c r="AA22" s="17">
        <f t="shared" si="2"/>
        <v>15</v>
      </c>
      <c r="AC22" s="17">
        <f t="shared" si="3"/>
        <v>6</v>
      </c>
      <c r="AD22" s="17">
        <f t="shared" si="4"/>
        <v>25</v>
      </c>
      <c r="AE22" s="17">
        <f t="shared" si="5"/>
        <v>12</v>
      </c>
      <c r="AG22" s="18">
        <f t="shared" si="6"/>
        <v>20</v>
      </c>
      <c r="AI22" s="17">
        <f t="shared" si="7"/>
        <v>426</v>
      </c>
      <c r="AJ22" s="17">
        <f t="shared" si="8"/>
        <v>590</v>
      </c>
      <c r="AK22" s="17">
        <f t="shared" si="9"/>
        <v>1016</v>
      </c>
      <c r="AL22" s="17">
        <f t="shared" si="10"/>
        <v>25091</v>
      </c>
      <c r="AM22" s="17">
        <f t="shared" si="11"/>
        <v>24075</v>
      </c>
      <c r="AN22" s="17">
        <f t="shared" si="12"/>
        <v>23112</v>
      </c>
      <c r="AO22" s="19" t="str">
        <f t="shared" si="13"/>
        <v>B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72" ht="12.75">
      <c r="A23" s="11">
        <v>24</v>
      </c>
      <c r="B23" s="12" t="s">
        <v>31</v>
      </c>
      <c r="C23" s="12" t="s">
        <v>32</v>
      </c>
      <c r="D23" s="13">
        <v>27.8</v>
      </c>
      <c r="E23" s="14">
        <v>-9</v>
      </c>
      <c r="F23" s="15">
        <v>8</v>
      </c>
      <c r="G23" s="15">
        <v>45</v>
      </c>
      <c r="H23" s="15"/>
      <c r="I23" s="15">
        <v>10</v>
      </c>
      <c r="J23" s="15">
        <v>54</v>
      </c>
      <c r="K23" s="15">
        <v>19</v>
      </c>
      <c r="L23" s="15">
        <v>11</v>
      </c>
      <c r="M23" s="15">
        <v>0</v>
      </c>
      <c r="N23" s="15">
        <v>31</v>
      </c>
      <c r="O23" s="15">
        <v>13</v>
      </c>
      <c r="P23" s="15">
        <v>25</v>
      </c>
      <c r="Q23" s="15">
        <v>31</v>
      </c>
      <c r="R23" s="16">
        <v>13</v>
      </c>
      <c r="S23" s="16">
        <v>38</v>
      </c>
      <c r="T23" s="16">
        <v>0</v>
      </c>
      <c r="U23" s="16">
        <v>16</v>
      </c>
      <c r="V23" s="16">
        <v>9</v>
      </c>
      <c r="W23" s="15">
        <v>18</v>
      </c>
      <c r="Y23" s="17">
        <f t="shared" si="0"/>
        <v>7</v>
      </c>
      <c r="Z23" s="17">
        <f t="shared" si="1"/>
        <v>5</v>
      </c>
      <c r="AA23" s="17">
        <f t="shared" si="2"/>
        <v>37</v>
      </c>
      <c r="AC23" s="17">
        <f t="shared" si="3"/>
        <v>6</v>
      </c>
      <c r="AD23" s="17">
        <f t="shared" si="4"/>
        <v>27</v>
      </c>
      <c r="AE23" s="17">
        <f t="shared" si="5"/>
        <v>18.67000000000189</v>
      </c>
      <c r="AG23" s="18">
        <f t="shared" si="6"/>
        <v>21</v>
      </c>
      <c r="AI23" s="17">
        <f t="shared" si="7"/>
        <v>372</v>
      </c>
      <c r="AJ23" s="17">
        <f t="shared" si="8"/>
        <v>749</v>
      </c>
      <c r="AK23" s="17">
        <f t="shared" si="9"/>
        <v>1121</v>
      </c>
      <c r="AL23" s="17">
        <f t="shared" si="10"/>
        <v>26658</v>
      </c>
      <c r="AM23" s="17">
        <f t="shared" si="11"/>
        <v>25537</v>
      </c>
      <c r="AN23" s="17">
        <f t="shared" si="12"/>
        <v>23238.670000000002</v>
      </c>
      <c r="AO23" s="19" t="str">
        <f t="shared" si="13"/>
        <v>B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2" ht="12.75">
      <c r="A24" s="11">
        <v>202</v>
      </c>
      <c r="B24" s="12" t="s">
        <v>66</v>
      </c>
      <c r="C24" s="12" t="s">
        <v>75</v>
      </c>
      <c r="D24" s="13">
        <v>28</v>
      </c>
      <c r="E24" s="20">
        <v>-8</v>
      </c>
      <c r="F24" s="15">
        <v>8</v>
      </c>
      <c r="G24" s="15">
        <v>45</v>
      </c>
      <c r="H24" s="15"/>
      <c r="I24" s="15">
        <v>10</v>
      </c>
      <c r="J24" s="15">
        <v>55</v>
      </c>
      <c r="K24" s="15">
        <v>59</v>
      </c>
      <c r="L24" s="15">
        <v>11</v>
      </c>
      <c r="M24" s="15">
        <v>1</v>
      </c>
      <c r="N24" s="15">
        <v>46</v>
      </c>
      <c r="O24" s="15">
        <v>13</v>
      </c>
      <c r="P24" s="15">
        <v>25</v>
      </c>
      <c r="Q24" s="15">
        <v>18</v>
      </c>
      <c r="R24" s="16">
        <v>13</v>
      </c>
      <c r="S24" s="16">
        <v>45</v>
      </c>
      <c r="T24" s="16">
        <v>1</v>
      </c>
      <c r="U24" s="16">
        <v>16</v>
      </c>
      <c r="V24" s="16">
        <v>13</v>
      </c>
      <c r="W24" s="15">
        <v>0</v>
      </c>
      <c r="Y24" s="17">
        <f t="shared" si="0"/>
        <v>7</v>
      </c>
      <c r="Z24" s="17">
        <f t="shared" si="1"/>
        <v>2</v>
      </c>
      <c r="AA24" s="17">
        <f t="shared" si="2"/>
        <v>30</v>
      </c>
      <c r="AC24" s="17">
        <f t="shared" si="3"/>
        <v>6</v>
      </c>
      <c r="AD24" s="17">
        <f t="shared" si="4"/>
        <v>28</v>
      </c>
      <c r="AE24" s="17">
        <f t="shared" si="5"/>
        <v>42</v>
      </c>
      <c r="AG24" s="18">
        <f t="shared" si="6"/>
        <v>22</v>
      </c>
      <c r="AI24" s="17">
        <f t="shared" si="7"/>
        <v>347</v>
      </c>
      <c r="AJ24" s="17">
        <f t="shared" si="8"/>
        <v>1183</v>
      </c>
      <c r="AK24" s="17">
        <f t="shared" si="9"/>
        <v>1530</v>
      </c>
      <c r="AL24" s="17">
        <f t="shared" si="10"/>
        <v>26880</v>
      </c>
      <c r="AM24" s="17">
        <f t="shared" si="11"/>
        <v>25350</v>
      </c>
      <c r="AN24" s="17">
        <f t="shared" si="12"/>
        <v>23322</v>
      </c>
      <c r="AO24" s="19" t="str">
        <f t="shared" si="13"/>
        <v>B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 ht="12.75">
      <c r="A25" s="11">
        <v>334</v>
      </c>
      <c r="B25" s="12" t="s">
        <v>56</v>
      </c>
      <c r="C25" s="12" t="s">
        <v>57</v>
      </c>
      <c r="D25" s="13">
        <v>25.1</v>
      </c>
      <c r="E25" s="14">
        <v>-9</v>
      </c>
      <c r="F25" s="15">
        <v>10</v>
      </c>
      <c r="G25" s="15">
        <v>15</v>
      </c>
      <c r="H25" s="15"/>
      <c r="I25" s="15">
        <v>12</v>
      </c>
      <c r="J25" s="15">
        <v>25</v>
      </c>
      <c r="K25" s="15">
        <v>22</v>
      </c>
      <c r="L25" s="15">
        <v>12</v>
      </c>
      <c r="M25" s="15">
        <v>33</v>
      </c>
      <c r="N25" s="15">
        <v>10</v>
      </c>
      <c r="O25" s="15">
        <v>15</v>
      </c>
      <c r="P25" s="15">
        <v>4</v>
      </c>
      <c r="Q25" s="15">
        <v>45</v>
      </c>
      <c r="R25" s="16">
        <v>15</v>
      </c>
      <c r="S25" s="16">
        <v>23</v>
      </c>
      <c r="T25" s="16">
        <v>20</v>
      </c>
      <c r="U25" s="16">
        <v>17</v>
      </c>
      <c r="V25" s="16">
        <v>50</v>
      </c>
      <c r="W25" s="15">
        <v>2</v>
      </c>
      <c r="Y25" s="17">
        <f t="shared" si="0"/>
        <v>7</v>
      </c>
      <c r="Z25" s="17">
        <f t="shared" si="1"/>
        <v>8</v>
      </c>
      <c r="AA25" s="17">
        <f t="shared" si="2"/>
        <v>39</v>
      </c>
      <c r="AC25" s="17">
        <f t="shared" si="3"/>
        <v>6</v>
      </c>
      <c r="AD25" s="17">
        <f t="shared" si="4"/>
        <v>30</v>
      </c>
      <c r="AE25" s="17">
        <f t="shared" si="5"/>
        <v>4.290000000000873</v>
      </c>
      <c r="AG25" s="18">
        <f t="shared" si="6"/>
        <v>23</v>
      </c>
      <c r="AI25" s="17">
        <f t="shared" si="7"/>
        <v>468</v>
      </c>
      <c r="AJ25" s="17">
        <f t="shared" si="8"/>
        <v>1115</v>
      </c>
      <c r="AK25" s="17">
        <f t="shared" si="9"/>
        <v>1583</v>
      </c>
      <c r="AL25" s="17">
        <f t="shared" si="10"/>
        <v>27302</v>
      </c>
      <c r="AM25" s="17">
        <f t="shared" si="11"/>
        <v>25719</v>
      </c>
      <c r="AN25" s="17">
        <f t="shared" si="12"/>
        <v>23404.29</v>
      </c>
      <c r="AO25" s="19" t="str">
        <f t="shared" si="13"/>
        <v>B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2" ht="12.75">
      <c r="A26" s="11">
        <v>307</v>
      </c>
      <c r="B26" s="12" t="s">
        <v>54</v>
      </c>
      <c r="C26" s="12" t="s">
        <v>95</v>
      </c>
      <c r="D26" s="13">
        <v>28</v>
      </c>
      <c r="E26" s="14">
        <v>-7</v>
      </c>
      <c r="F26" s="15">
        <v>10</v>
      </c>
      <c r="G26" s="15">
        <v>15</v>
      </c>
      <c r="H26" s="15"/>
      <c r="I26" s="15">
        <v>12</v>
      </c>
      <c r="J26" s="15">
        <v>24</v>
      </c>
      <c r="K26" s="15">
        <v>55</v>
      </c>
      <c r="L26" s="15">
        <v>12</v>
      </c>
      <c r="M26" s="15">
        <v>34</v>
      </c>
      <c r="N26" s="15">
        <v>7</v>
      </c>
      <c r="O26" s="15">
        <v>15</v>
      </c>
      <c r="P26" s="15">
        <v>2</v>
      </c>
      <c r="Q26" s="15">
        <v>19</v>
      </c>
      <c r="R26" s="16">
        <v>15</v>
      </c>
      <c r="S26" s="16">
        <v>22</v>
      </c>
      <c r="T26" s="16">
        <v>53</v>
      </c>
      <c r="U26" s="16">
        <v>17</v>
      </c>
      <c r="V26" s="16">
        <v>44</v>
      </c>
      <c r="W26" s="15">
        <v>48</v>
      </c>
      <c r="Y26" s="17">
        <f t="shared" si="0"/>
        <v>7</v>
      </c>
      <c r="Z26" s="17">
        <f t="shared" si="1"/>
        <v>0</v>
      </c>
      <c r="AA26" s="17">
        <f t="shared" si="2"/>
        <v>2</v>
      </c>
      <c r="AC26" s="17">
        <f t="shared" si="3"/>
        <v>6</v>
      </c>
      <c r="AD26" s="17">
        <f t="shared" si="4"/>
        <v>30</v>
      </c>
      <c r="AE26" s="17">
        <f t="shared" si="5"/>
        <v>37.86000000000058</v>
      </c>
      <c r="AG26" s="18">
        <f t="shared" si="6"/>
        <v>24</v>
      </c>
      <c r="AI26" s="17">
        <f t="shared" si="7"/>
        <v>552</v>
      </c>
      <c r="AJ26" s="17">
        <f t="shared" si="8"/>
        <v>1234</v>
      </c>
      <c r="AK26" s="17">
        <f t="shared" si="9"/>
        <v>1786</v>
      </c>
      <c r="AL26" s="17">
        <f t="shared" si="10"/>
        <v>26988</v>
      </c>
      <c r="AM26" s="17">
        <f t="shared" si="11"/>
        <v>25202</v>
      </c>
      <c r="AN26" s="17">
        <f t="shared" si="12"/>
        <v>23437.86</v>
      </c>
      <c r="AO26" s="19" t="str">
        <f t="shared" si="13"/>
        <v>B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</row>
    <row r="27" spans="1:72" ht="12.75">
      <c r="A27" s="11">
        <v>375</v>
      </c>
      <c r="B27" s="12" t="s">
        <v>118</v>
      </c>
      <c r="C27" s="12" t="s">
        <v>119</v>
      </c>
      <c r="D27" s="13">
        <v>21.4</v>
      </c>
      <c r="E27" s="14">
        <v>-14</v>
      </c>
      <c r="F27" s="15">
        <v>9</v>
      </c>
      <c r="G27" s="15">
        <v>0</v>
      </c>
      <c r="H27" s="15"/>
      <c r="I27" s="15">
        <v>11</v>
      </c>
      <c r="J27" s="15">
        <v>28</v>
      </c>
      <c r="K27" s="15">
        <v>34</v>
      </c>
      <c r="L27" s="15">
        <v>11</v>
      </c>
      <c r="M27" s="15">
        <v>38</v>
      </c>
      <c r="N27" s="15">
        <v>21</v>
      </c>
      <c r="O27" s="15">
        <v>14</v>
      </c>
      <c r="P27" s="15">
        <v>20</v>
      </c>
      <c r="Q27" s="15">
        <v>46</v>
      </c>
      <c r="R27" s="16">
        <v>14</v>
      </c>
      <c r="S27" s="16">
        <v>42</v>
      </c>
      <c r="T27" s="16">
        <v>58</v>
      </c>
      <c r="U27" s="16">
        <v>17</v>
      </c>
      <c r="V27" s="16">
        <v>9</v>
      </c>
      <c r="W27" s="15">
        <v>54</v>
      </c>
      <c r="Y27" s="17">
        <f t="shared" si="0"/>
        <v>7</v>
      </c>
      <c r="Z27" s="17">
        <f t="shared" si="1"/>
        <v>37</v>
      </c>
      <c r="AA27" s="17">
        <f t="shared" si="2"/>
        <v>55</v>
      </c>
      <c r="AC27" s="17">
        <f t="shared" si="3"/>
        <v>6</v>
      </c>
      <c r="AD27" s="17">
        <f t="shared" si="4"/>
        <v>33</v>
      </c>
      <c r="AE27" s="17">
        <f t="shared" si="5"/>
        <v>48.5</v>
      </c>
      <c r="AG27" s="18">
        <f t="shared" si="6"/>
        <v>25</v>
      </c>
      <c r="AI27" s="17">
        <f t="shared" si="7"/>
        <v>587</v>
      </c>
      <c r="AJ27" s="17">
        <f t="shared" si="8"/>
        <v>1332</v>
      </c>
      <c r="AK27" s="17">
        <f t="shared" si="9"/>
        <v>1919</v>
      </c>
      <c r="AL27" s="17">
        <f t="shared" si="10"/>
        <v>29394</v>
      </c>
      <c r="AM27" s="17">
        <f t="shared" si="11"/>
        <v>27475</v>
      </c>
      <c r="AN27" s="17">
        <f t="shared" si="12"/>
        <v>23628.5</v>
      </c>
      <c r="AO27" s="19" t="str">
        <f t="shared" si="13"/>
        <v>C</v>
      </c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2" ht="12.75">
      <c r="A28" s="21">
        <v>151</v>
      </c>
      <c r="B28" s="22" t="s">
        <v>68</v>
      </c>
      <c r="C28" s="19" t="s">
        <v>106</v>
      </c>
      <c r="D28" s="23">
        <v>22</v>
      </c>
      <c r="E28" s="24">
        <v>-18</v>
      </c>
      <c r="F28" s="15">
        <v>8</v>
      </c>
      <c r="G28" s="15">
        <v>45</v>
      </c>
      <c r="H28" s="15"/>
      <c r="I28" s="15">
        <v>11</v>
      </c>
      <c r="J28" s="15">
        <v>24</v>
      </c>
      <c r="K28" s="15">
        <v>26</v>
      </c>
      <c r="L28" s="15">
        <v>11</v>
      </c>
      <c r="M28" s="15">
        <v>32</v>
      </c>
      <c r="N28" s="15">
        <v>10</v>
      </c>
      <c r="O28" s="15">
        <v>14</v>
      </c>
      <c r="P28" s="15">
        <v>23</v>
      </c>
      <c r="Q28" s="15">
        <v>32</v>
      </c>
      <c r="R28" s="16">
        <v>14</v>
      </c>
      <c r="S28" s="16">
        <v>51</v>
      </c>
      <c r="T28" s="16">
        <v>10</v>
      </c>
      <c r="U28" s="16">
        <v>17</v>
      </c>
      <c r="V28" s="16">
        <v>23</v>
      </c>
      <c r="W28" s="15">
        <v>58</v>
      </c>
      <c r="Y28" s="17">
        <f t="shared" si="0"/>
        <v>8</v>
      </c>
      <c r="Z28" s="17">
        <f t="shared" si="1"/>
        <v>3</v>
      </c>
      <c r="AA28" s="17">
        <f t="shared" si="2"/>
        <v>36</v>
      </c>
      <c r="AC28" s="17">
        <f t="shared" si="3"/>
        <v>6</v>
      </c>
      <c r="AD28" s="17">
        <f t="shared" si="4"/>
        <v>36</v>
      </c>
      <c r="AE28" s="17">
        <f t="shared" si="5"/>
        <v>33.12000000000262</v>
      </c>
      <c r="AG28" s="18">
        <f t="shared" si="6"/>
        <v>26</v>
      </c>
      <c r="AI28" s="17">
        <f t="shared" si="7"/>
        <v>464</v>
      </c>
      <c r="AJ28" s="17">
        <f t="shared" si="8"/>
        <v>1658</v>
      </c>
      <c r="AK28" s="17">
        <f t="shared" si="9"/>
        <v>2122</v>
      </c>
      <c r="AL28" s="17">
        <f t="shared" si="10"/>
        <v>31138</v>
      </c>
      <c r="AM28" s="17">
        <f t="shared" si="11"/>
        <v>29016</v>
      </c>
      <c r="AN28" s="17">
        <f t="shared" si="12"/>
        <v>23793.120000000003</v>
      </c>
      <c r="AO28" s="19" t="str">
        <f t="shared" si="13"/>
        <v>C</v>
      </c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2" ht="12.75">
      <c r="A29" s="11">
        <v>22</v>
      </c>
      <c r="B29" s="12" t="s">
        <v>29</v>
      </c>
      <c r="C29" s="12" t="s">
        <v>30</v>
      </c>
      <c r="D29" s="13">
        <v>29.5</v>
      </c>
      <c r="E29" s="14">
        <v>1</v>
      </c>
      <c r="F29" s="15">
        <v>11</v>
      </c>
      <c r="G29" s="15">
        <v>0</v>
      </c>
      <c r="H29" s="15"/>
      <c r="I29" s="15">
        <v>12</v>
      </c>
      <c r="J29" s="15">
        <v>51</v>
      </c>
      <c r="K29" s="15">
        <v>16</v>
      </c>
      <c r="L29" s="15">
        <v>12</v>
      </c>
      <c r="M29" s="15">
        <v>56</v>
      </c>
      <c r="N29" s="15">
        <v>48</v>
      </c>
      <c r="O29" s="15">
        <v>15</v>
      </c>
      <c r="P29" s="15">
        <v>20</v>
      </c>
      <c r="Q29" s="15">
        <v>22</v>
      </c>
      <c r="R29" s="16">
        <v>15</v>
      </c>
      <c r="S29" s="16">
        <v>26</v>
      </c>
      <c r="T29" s="16">
        <v>27</v>
      </c>
      <c r="U29" s="16">
        <v>17</v>
      </c>
      <c r="V29" s="16">
        <v>49</v>
      </c>
      <c r="W29" s="15">
        <v>3</v>
      </c>
      <c r="Y29" s="17">
        <f t="shared" si="0"/>
        <v>6</v>
      </c>
      <c r="Z29" s="17">
        <f t="shared" si="1"/>
        <v>37</v>
      </c>
      <c r="AA29" s="17">
        <f t="shared" si="2"/>
        <v>26</v>
      </c>
      <c r="AC29" s="17">
        <f t="shared" si="3"/>
        <v>6</v>
      </c>
      <c r="AD29" s="17">
        <f t="shared" si="4"/>
        <v>41</v>
      </c>
      <c r="AE29" s="17">
        <f t="shared" si="5"/>
        <v>24.459999999999127</v>
      </c>
      <c r="AG29" s="18">
        <f t="shared" si="6"/>
        <v>27</v>
      </c>
      <c r="AI29" s="17">
        <f t="shared" si="7"/>
        <v>332</v>
      </c>
      <c r="AJ29" s="17">
        <f t="shared" si="8"/>
        <v>365</v>
      </c>
      <c r="AK29" s="17">
        <f t="shared" si="9"/>
        <v>697</v>
      </c>
      <c r="AL29" s="17">
        <f t="shared" si="10"/>
        <v>24543</v>
      </c>
      <c r="AM29" s="17">
        <f t="shared" si="11"/>
        <v>23846</v>
      </c>
      <c r="AN29" s="17">
        <f t="shared" si="12"/>
        <v>24084.46</v>
      </c>
      <c r="AO29" s="19" t="str">
        <f t="shared" si="13"/>
        <v>A</v>
      </c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0" spans="1:72" ht="12.75">
      <c r="A30" s="11">
        <v>82</v>
      </c>
      <c r="B30" s="12" t="s">
        <v>67</v>
      </c>
      <c r="C30" s="12" t="s">
        <v>72</v>
      </c>
      <c r="D30" s="13">
        <v>32</v>
      </c>
      <c r="E30" s="14">
        <v>-8</v>
      </c>
      <c r="F30" s="15">
        <v>10</v>
      </c>
      <c r="G30" s="15">
        <v>15</v>
      </c>
      <c r="H30" s="15"/>
      <c r="I30" s="15">
        <v>12</v>
      </c>
      <c r="J30" s="15">
        <v>29</v>
      </c>
      <c r="K30" s="15">
        <v>38</v>
      </c>
      <c r="L30" s="15">
        <v>12</v>
      </c>
      <c r="M30" s="15">
        <v>35</v>
      </c>
      <c r="N30" s="15">
        <v>56</v>
      </c>
      <c r="O30" s="15">
        <v>15</v>
      </c>
      <c r="P30" s="15">
        <v>16</v>
      </c>
      <c r="Q30" s="15">
        <v>10</v>
      </c>
      <c r="R30" s="16">
        <v>15</v>
      </c>
      <c r="S30" s="16">
        <v>24</v>
      </c>
      <c r="T30" s="16">
        <v>48</v>
      </c>
      <c r="U30" s="16">
        <v>17</v>
      </c>
      <c r="V30" s="16">
        <v>46</v>
      </c>
      <c r="W30" s="15">
        <v>27</v>
      </c>
      <c r="Y30" s="17">
        <f t="shared" si="0"/>
        <v>7</v>
      </c>
      <c r="Z30" s="17">
        <f t="shared" si="1"/>
        <v>16</v>
      </c>
      <c r="AA30" s="17">
        <f t="shared" si="2"/>
        <v>31</v>
      </c>
      <c r="AC30" s="17">
        <f t="shared" si="3"/>
        <v>6</v>
      </c>
      <c r="AD30" s="17">
        <f t="shared" si="4"/>
        <v>41</v>
      </c>
      <c r="AE30" s="17">
        <f t="shared" si="5"/>
        <v>35.720000000001164</v>
      </c>
      <c r="AG30" s="18">
        <f t="shared" si="6"/>
        <v>28</v>
      </c>
      <c r="AI30" s="17">
        <f t="shared" si="7"/>
        <v>378</v>
      </c>
      <c r="AJ30" s="17">
        <f t="shared" si="8"/>
        <v>518</v>
      </c>
      <c r="AK30" s="17">
        <f t="shared" si="9"/>
        <v>896</v>
      </c>
      <c r="AL30" s="17">
        <f t="shared" si="10"/>
        <v>27087</v>
      </c>
      <c r="AM30" s="17">
        <f t="shared" si="11"/>
        <v>26191</v>
      </c>
      <c r="AN30" s="17">
        <f t="shared" si="12"/>
        <v>24095.72</v>
      </c>
      <c r="AO30" s="19" t="str">
        <f t="shared" si="13"/>
        <v>A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</row>
    <row r="31" spans="1:72" ht="12.75">
      <c r="A31" s="21">
        <v>368</v>
      </c>
      <c r="B31" s="22" t="s">
        <v>113</v>
      </c>
      <c r="C31" s="19" t="s">
        <v>114</v>
      </c>
      <c r="D31" s="23">
        <v>31</v>
      </c>
      <c r="E31" s="24">
        <v>-4</v>
      </c>
      <c r="F31" s="15">
        <v>9</v>
      </c>
      <c r="G31" s="15">
        <v>45</v>
      </c>
      <c r="H31" s="15"/>
      <c r="I31" s="15">
        <v>11</v>
      </c>
      <c r="J31" s="15">
        <v>55</v>
      </c>
      <c r="K31" s="15">
        <v>43</v>
      </c>
      <c r="L31" s="15">
        <v>12</v>
      </c>
      <c r="M31" s="15">
        <v>12</v>
      </c>
      <c r="N31" s="15">
        <v>27</v>
      </c>
      <c r="O31" s="15">
        <v>14</v>
      </c>
      <c r="P31" s="15">
        <v>48</v>
      </c>
      <c r="Q31" s="15">
        <v>19</v>
      </c>
      <c r="R31" s="16">
        <v>14</v>
      </c>
      <c r="S31" s="16">
        <v>58</v>
      </c>
      <c r="T31" s="16">
        <v>34</v>
      </c>
      <c r="U31" s="16">
        <v>17</v>
      </c>
      <c r="V31" s="16">
        <v>10</v>
      </c>
      <c r="W31" s="15">
        <v>58</v>
      </c>
      <c r="Y31" s="17">
        <f t="shared" si="0"/>
        <v>6</v>
      </c>
      <c r="Z31" s="17">
        <f t="shared" si="1"/>
        <v>58</v>
      </c>
      <c r="AA31" s="17">
        <f t="shared" si="2"/>
        <v>59</v>
      </c>
      <c r="AC31" s="17">
        <f t="shared" si="3"/>
        <v>6</v>
      </c>
      <c r="AD31" s="17">
        <f t="shared" si="4"/>
        <v>42</v>
      </c>
      <c r="AE31" s="17">
        <f t="shared" si="5"/>
        <v>13.43999999999869</v>
      </c>
      <c r="AG31" s="18">
        <f t="shared" si="6"/>
        <v>29</v>
      </c>
      <c r="AI31" s="17">
        <f t="shared" si="7"/>
        <v>1004</v>
      </c>
      <c r="AJ31" s="17">
        <f t="shared" si="8"/>
        <v>615</v>
      </c>
      <c r="AK31" s="17">
        <f t="shared" si="9"/>
        <v>1619</v>
      </c>
      <c r="AL31" s="17">
        <f t="shared" si="10"/>
        <v>26758</v>
      </c>
      <c r="AM31" s="17">
        <f t="shared" si="11"/>
        <v>25139</v>
      </c>
      <c r="AN31" s="17">
        <f t="shared" si="12"/>
        <v>24133.44</v>
      </c>
      <c r="AO31" s="19" t="str">
        <f t="shared" si="13"/>
        <v>A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2" ht="12.75">
      <c r="A32" s="21">
        <v>222</v>
      </c>
      <c r="B32" s="22" t="s">
        <v>109</v>
      </c>
      <c r="C32" s="19" t="s">
        <v>110</v>
      </c>
      <c r="D32" s="23">
        <v>28</v>
      </c>
      <c r="E32" s="24">
        <v>-5</v>
      </c>
      <c r="F32" s="15">
        <v>10</v>
      </c>
      <c r="G32" s="15">
        <v>30</v>
      </c>
      <c r="H32" s="15"/>
      <c r="I32" s="15">
        <v>12</v>
      </c>
      <c r="J32" s="15">
        <v>38</v>
      </c>
      <c r="K32" s="15">
        <v>22</v>
      </c>
      <c r="L32" s="15">
        <v>12</v>
      </c>
      <c r="M32" s="15">
        <v>42</v>
      </c>
      <c r="N32" s="15">
        <v>52</v>
      </c>
      <c r="O32" s="15">
        <v>15</v>
      </c>
      <c r="P32" s="15">
        <v>15</v>
      </c>
      <c r="Q32" s="15">
        <v>19</v>
      </c>
      <c r="R32" s="16">
        <v>15</v>
      </c>
      <c r="S32" s="16">
        <v>22</v>
      </c>
      <c r="T32" s="16">
        <v>54</v>
      </c>
      <c r="U32" s="16">
        <v>17</v>
      </c>
      <c r="V32" s="16">
        <v>51</v>
      </c>
      <c r="W32" s="15">
        <v>3</v>
      </c>
      <c r="Y32" s="17">
        <f t="shared" si="0"/>
        <v>7</v>
      </c>
      <c r="Z32" s="17">
        <f t="shared" si="1"/>
        <v>8</v>
      </c>
      <c r="AA32" s="17">
        <f t="shared" si="2"/>
        <v>58</v>
      </c>
      <c r="AC32" s="17">
        <f t="shared" si="3"/>
        <v>6</v>
      </c>
      <c r="AD32" s="17">
        <f t="shared" si="4"/>
        <v>47</v>
      </c>
      <c r="AE32" s="17">
        <f t="shared" si="5"/>
        <v>31.100000000002183</v>
      </c>
      <c r="AG32" s="18">
        <f t="shared" si="6"/>
        <v>30</v>
      </c>
      <c r="AI32" s="17">
        <f t="shared" si="7"/>
        <v>270</v>
      </c>
      <c r="AJ32" s="17">
        <f t="shared" si="8"/>
        <v>455</v>
      </c>
      <c r="AK32" s="17">
        <f t="shared" si="9"/>
        <v>725</v>
      </c>
      <c r="AL32" s="17">
        <f t="shared" si="10"/>
        <v>26463</v>
      </c>
      <c r="AM32" s="17">
        <f t="shared" si="11"/>
        <v>25738</v>
      </c>
      <c r="AN32" s="17">
        <f t="shared" si="12"/>
        <v>24451.100000000002</v>
      </c>
      <c r="AO32" s="19" t="str">
        <f t="shared" si="13"/>
        <v>B</v>
      </c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spans="1:72" ht="12.75">
      <c r="A33" s="24">
        <v>500</v>
      </c>
      <c r="B33" s="22" t="s">
        <v>124</v>
      </c>
      <c r="C33" s="19" t="s">
        <v>125</v>
      </c>
      <c r="D33" s="23">
        <v>23</v>
      </c>
      <c r="E33" s="14">
        <v>-17</v>
      </c>
      <c r="F33" s="15">
        <v>9</v>
      </c>
      <c r="G33" s="15">
        <v>0</v>
      </c>
      <c r="H33" s="15"/>
      <c r="I33" s="15">
        <v>11</v>
      </c>
      <c r="J33" s="15">
        <v>43</v>
      </c>
      <c r="K33" s="15">
        <v>38</v>
      </c>
      <c r="L33" s="15">
        <v>11</v>
      </c>
      <c r="M33" s="15">
        <v>51</v>
      </c>
      <c r="N33" s="15">
        <v>15</v>
      </c>
      <c r="O33" s="15">
        <v>14</v>
      </c>
      <c r="P33" s="15">
        <v>43</v>
      </c>
      <c r="Q33" s="15">
        <v>24</v>
      </c>
      <c r="R33" s="16">
        <v>14</v>
      </c>
      <c r="S33" s="16">
        <v>51</v>
      </c>
      <c r="T33" s="16">
        <v>41</v>
      </c>
      <c r="U33" s="16">
        <v>17</v>
      </c>
      <c r="V33" s="16">
        <v>45</v>
      </c>
      <c r="W33" s="15">
        <v>27</v>
      </c>
      <c r="Y33" s="17">
        <f t="shared" si="0"/>
        <v>8</v>
      </c>
      <c r="Z33" s="17">
        <f t="shared" si="1"/>
        <v>29</v>
      </c>
      <c r="AA33" s="17">
        <f t="shared" si="2"/>
        <v>33</v>
      </c>
      <c r="AC33" s="17">
        <f t="shared" si="3"/>
        <v>7</v>
      </c>
      <c r="AD33" s="17">
        <f t="shared" si="4"/>
        <v>2</v>
      </c>
      <c r="AE33" s="17">
        <f t="shared" si="5"/>
        <v>55.59000000000378</v>
      </c>
      <c r="AG33" s="18">
        <f t="shared" si="6"/>
        <v>31</v>
      </c>
      <c r="AI33" s="17">
        <f t="shared" si="7"/>
        <v>457</v>
      </c>
      <c r="AJ33" s="17">
        <f t="shared" si="8"/>
        <v>497</v>
      </c>
      <c r="AK33" s="17">
        <f t="shared" si="9"/>
        <v>954</v>
      </c>
      <c r="AL33" s="17">
        <f t="shared" si="10"/>
        <v>31527</v>
      </c>
      <c r="AM33" s="17">
        <f t="shared" si="11"/>
        <v>30573</v>
      </c>
      <c r="AN33" s="17">
        <f t="shared" si="12"/>
        <v>25375.590000000004</v>
      </c>
      <c r="AO33" s="19" t="str">
        <f t="shared" si="13"/>
        <v>C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ht="12.75">
      <c r="A34" s="24">
        <v>349</v>
      </c>
      <c r="B34" s="22" t="s">
        <v>61</v>
      </c>
      <c r="C34" s="19" t="s">
        <v>96</v>
      </c>
      <c r="D34" s="23">
        <v>30</v>
      </c>
      <c r="E34" s="24">
        <v>-6</v>
      </c>
      <c r="F34" s="15">
        <v>8</v>
      </c>
      <c r="G34" s="15">
        <v>0</v>
      </c>
      <c r="H34" s="15">
        <v>0</v>
      </c>
      <c r="I34" s="15">
        <v>10</v>
      </c>
      <c r="J34" s="15">
        <v>42</v>
      </c>
      <c r="K34" s="15">
        <v>48</v>
      </c>
      <c r="L34" s="15">
        <v>10</v>
      </c>
      <c r="M34" s="15">
        <v>50</v>
      </c>
      <c r="N34" s="15">
        <v>35</v>
      </c>
      <c r="O34" s="15">
        <v>13</v>
      </c>
      <c r="P34" s="15">
        <v>27</v>
      </c>
      <c r="Q34" s="15">
        <v>4</v>
      </c>
      <c r="R34" s="16">
        <v>13</v>
      </c>
      <c r="S34" s="16">
        <v>41</v>
      </c>
      <c r="T34" s="16">
        <v>58</v>
      </c>
      <c r="U34" s="16">
        <v>16</v>
      </c>
      <c r="V34" s="16">
        <v>15</v>
      </c>
      <c r="W34" s="15">
        <v>9</v>
      </c>
      <c r="Y34" s="17">
        <f t="shared" si="0"/>
        <v>7</v>
      </c>
      <c r="Z34" s="17">
        <f t="shared" si="1"/>
        <v>52</v>
      </c>
      <c r="AA34" s="17">
        <f t="shared" si="2"/>
        <v>28</v>
      </c>
      <c r="AC34" s="17">
        <f t="shared" si="3"/>
        <v>7</v>
      </c>
      <c r="AD34" s="17">
        <f t="shared" si="4"/>
        <v>24</v>
      </c>
      <c r="AE34" s="17">
        <f t="shared" si="5"/>
        <v>7.120000000002619</v>
      </c>
      <c r="AG34" s="18">
        <f t="shared" si="6"/>
        <v>32</v>
      </c>
      <c r="AI34" s="17">
        <f t="shared" si="7"/>
        <v>467</v>
      </c>
      <c r="AJ34" s="17">
        <f t="shared" si="8"/>
        <v>894</v>
      </c>
      <c r="AK34" s="17">
        <f t="shared" si="9"/>
        <v>1361</v>
      </c>
      <c r="AL34" s="17">
        <f t="shared" si="10"/>
        <v>29709</v>
      </c>
      <c r="AM34" s="17">
        <f t="shared" si="11"/>
        <v>28348</v>
      </c>
      <c r="AN34" s="17">
        <f t="shared" si="12"/>
        <v>26647.120000000003</v>
      </c>
      <c r="AO34" s="19" t="str">
        <f t="shared" si="13"/>
        <v>A</v>
      </c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 ht="12.75">
      <c r="A35" s="11">
        <v>155</v>
      </c>
      <c r="B35" s="12" t="s">
        <v>81</v>
      </c>
      <c r="C35" s="12" t="s">
        <v>34</v>
      </c>
      <c r="D35" s="13">
        <v>22.7</v>
      </c>
      <c r="E35" s="14">
        <v>-23</v>
      </c>
      <c r="F35" s="15">
        <v>9</v>
      </c>
      <c r="G35" s="15">
        <v>30</v>
      </c>
      <c r="H35" s="15"/>
      <c r="I35" s="15">
        <v>12</v>
      </c>
      <c r="J35" s="15">
        <v>22</v>
      </c>
      <c r="K35" s="15">
        <v>22</v>
      </c>
      <c r="L35" s="15">
        <v>12</v>
      </c>
      <c r="M35" s="15">
        <v>37</v>
      </c>
      <c r="N35" s="15">
        <v>25</v>
      </c>
      <c r="O35" s="15">
        <v>15</v>
      </c>
      <c r="P35" s="15">
        <v>37</v>
      </c>
      <c r="Q35" s="15">
        <v>50</v>
      </c>
      <c r="R35" s="16">
        <v>15</v>
      </c>
      <c r="S35" s="16">
        <v>47</v>
      </c>
      <c r="T35" s="16">
        <v>45</v>
      </c>
      <c r="U35" s="16"/>
      <c r="V35" s="16"/>
      <c r="W35" s="15"/>
      <c r="Y35" s="17">
        <f t="shared" si="0"/>
        <v>9</v>
      </c>
      <c r="Z35" s="17">
        <f t="shared" si="1"/>
        <v>54</v>
      </c>
      <c r="AA35" s="17">
        <f t="shared" si="2"/>
        <v>58</v>
      </c>
      <c r="AC35" s="17">
        <f t="shared" si="3"/>
        <v>7</v>
      </c>
      <c r="AD35" s="17">
        <f t="shared" si="4"/>
        <v>38</v>
      </c>
      <c r="AE35" s="17">
        <f t="shared" si="5"/>
        <v>7.459999999999127</v>
      </c>
      <c r="AI35" s="17">
        <f t="shared" si="7"/>
        <v>903</v>
      </c>
      <c r="AJ35" s="17">
        <f t="shared" si="8"/>
        <v>595</v>
      </c>
      <c r="AK35" s="17">
        <f t="shared" si="9"/>
        <v>1498</v>
      </c>
      <c r="AL35" s="17">
        <f t="shared" si="10"/>
        <v>-34200</v>
      </c>
      <c r="AM35" s="17">
        <f t="shared" si="11"/>
        <v>35698</v>
      </c>
      <c r="AN35" s="17">
        <f t="shared" si="12"/>
        <v>27487.46</v>
      </c>
      <c r="AO35" s="19" t="str">
        <f t="shared" si="13"/>
        <v>C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2" ht="12.75">
      <c r="A36" s="11">
        <v>110</v>
      </c>
      <c r="B36" s="12" t="s">
        <v>38</v>
      </c>
      <c r="C36" s="12" t="s">
        <v>102</v>
      </c>
      <c r="D36" s="13">
        <v>24</v>
      </c>
      <c r="E36" s="14">
        <v>-20</v>
      </c>
      <c r="F36" s="15">
        <v>9</v>
      </c>
      <c r="G36" s="15">
        <v>0</v>
      </c>
      <c r="H36" s="15"/>
      <c r="I36" s="15">
        <v>12</v>
      </c>
      <c r="J36" s="15">
        <v>11</v>
      </c>
      <c r="K36" s="15">
        <v>34</v>
      </c>
      <c r="L36" s="15">
        <v>12</v>
      </c>
      <c r="M36" s="15">
        <v>38</v>
      </c>
      <c r="N36" s="15">
        <v>39</v>
      </c>
      <c r="O36" s="15">
        <v>16</v>
      </c>
      <c r="P36" s="15">
        <v>3</v>
      </c>
      <c r="Q36" s="15">
        <v>22</v>
      </c>
      <c r="R36" s="16">
        <v>16</v>
      </c>
      <c r="S36" s="16">
        <v>37</v>
      </c>
      <c r="T36" s="16">
        <v>0</v>
      </c>
      <c r="U36" s="16"/>
      <c r="V36" s="16"/>
      <c r="W36" s="15"/>
      <c r="Y36" s="17">
        <f t="shared" si="0"/>
        <v>10</v>
      </c>
      <c r="Z36" s="17">
        <f t="shared" si="1"/>
        <v>0</v>
      </c>
      <c r="AA36" s="17">
        <f t="shared" si="2"/>
        <v>43</v>
      </c>
      <c r="AC36" s="17">
        <f t="shared" si="3"/>
        <v>8</v>
      </c>
      <c r="AD36" s="17">
        <f t="shared" si="4"/>
        <v>0</v>
      </c>
      <c r="AE36" s="17">
        <f t="shared" si="5"/>
        <v>34.400000000001455</v>
      </c>
      <c r="AI36" s="17">
        <f aca="true" t="shared" si="14" ref="AI36:AI48">(N36+M36*60+L36*3600)-(K36+J36*60+I36*3600)</f>
        <v>1625</v>
      </c>
      <c r="AJ36" s="17">
        <f aca="true" t="shared" si="15" ref="AJ36:AJ48">(T36+S36*60+R36*3600)-(Q36+P36*60+O36*3600)</f>
        <v>2018</v>
      </c>
      <c r="AK36" s="17">
        <f aca="true" t="shared" si="16" ref="AK36:AK48">AI36+AJ36</f>
        <v>3643</v>
      </c>
      <c r="AL36" s="17">
        <f aca="true" t="shared" si="17" ref="AL36:AL48">(W36+V36*60+U36*3600)-(H36+G36*60+F36*3600)</f>
        <v>-32400</v>
      </c>
      <c r="AM36" s="17">
        <f aca="true" t="shared" si="18" ref="AM36:AM48">ABS(AL36-AK36)</f>
        <v>36043</v>
      </c>
      <c r="AN36" s="17">
        <f t="shared" si="12"/>
        <v>28834.4</v>
      </c>
      <c r="AO36" s="19" t="str">
        <f t="shared" si="13"/>
        <v>C</v>
      </c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2" ht="12.75">
      <c r="A37" s="21">
        <v>149</v>
      </c>
      <c r="B37" s="22" t="s">
        <v>105</v>
      </c>
      <c r="C37" s="19" t="s">
        <v>126</v>
      </c>
      <c r="D37" s="23">
        <v>30</v>
      </c>
      <c r="E37" s="24">
        <v>-18</v>
      </c>
      <c r="F37" s="15">
        <v>10</v>
      </c>
      <c r="G37" s="15">
        <v>0</v>
      </c>
      <c r="H37" s="15"/>
      <c r="I37" s="15">
        <v>12</v>
      </c>
      <c r="J37" s="15">
        <v>38</v>
      </c>
      <c r="K37" s="15">
        <v>3</v>
      </c>
      <c r="L37" s="15">
        <v>12</v>
      </c>
      <c r="M37" s="15">
        <v>44</v>
      </c>
      <c r="N37" s="15">
        <v>18</v>
      </c>
      <c r="O37" s="15">
        <v>16</v>
      </c>
      <c r="P37" s="15">
        <v>9</v>
      </c>
      <c r="Q37" s="15">
        <v>15</v>
      </c>
      <c r="R37" s="16">
        <v>16</v>
      </c>
      <c r="S37" s="16">
        <v>34</v>
      </c>
      <c r="T37" s="16">
        <v>41</v>
      </c>
      <c r="U37" s="16"/>
      <c r="V37" s="16"/>
      <c r="W37" s="15"/>
      <c r="Y37" s="17">
        <f t="shared" si="0"/>
        <v>10</v>
      </c>
      <c r="Z37" s="17">
        <f t="shared" si="1"/>
        <v>31</v>
      </c>
      <c r="AA37" s="17">
        <f t="shared" si="2"/>
        <v>41</v>
      </c>
      <c r="AC37" s="17">
        <f t="shared" si="3"/>
        <v>8</v>
      </c>
      <c r="AD37" s="17">
        <f t="shared" si="4"/>
        <v>37</v>
      </c>
      <c r="AE37" s="17">
        <f t="shared" si="5"/>
        <v>58.82000000000335</v>
      </c>
      <c r="AI37" s="17">
        <f t="shared" si="14"/>
        <v>375</v>
      </c>
      <c r="AJ37" s="17">
        <f t="shared" si="15"/>
        <v>1526</v>
      </c>
      <c r="AK37" s="17">
        <f t="shared" si="16"/>
        <v>1901</v>
      </c>
      <c r="AL37" s="17">
        <f t="shared" si="17"/>
        <v>-36000</v>
      </c>
      <c r="AM37" s="17">
        <f t="shared" si="18"/>
        <v>37901</v>
      </c>
      <c r="AN37" s="17">
        <f t="shared" si="12"/>
        <v>31078.820000000003</v>
      </c>
      <c r="AO37" s="19" t="str">
        <f t="shared" si="13"/>
        <v>A</v>
      </c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</row>
    <row r="38" spans="1:72" ht="12.75">
      <c r="A38" s="26">
        <v>51</v>
      </c>
      <c r="B38" s="31" t="s">
        <v>35</v>
      </c>
      <c r="C38" s="28" t="s">
        <v>128</v>
      </c>
      <c r="D38" s="29">
        <v>27</v>
      </c>
      <c r="E38" s="30">
        <v>-14</v>
      </c>
      <c r="F38" s="15">
        <v>9</v>
      </c>
      <c r="G38" s="15">
        <v>30</v>
      </c>
      <c r="H38" s="15"/>
      <c r="I38" s="15">
        <v>12</v>
      </c>
      <c r="J38" s="15">
        <v>7</v>
      </c>
      <c r="K38" s="15">
        <v>59</v>
      </c>
      <c r="L38" s="15">
        <v>12</v>
      </c>
      <c r="M38" s="15">
        <v>36</v>
      </c>
      <c r="N38" s="15">
        <v>20</v>
      </c>
      <c r="O38" s="15">
        <v>15</v>
      </c>
      <c r="P38" s="15">
        <v>35</v>
      </c>
      <c r="Q38" s="15">
        <v>41</v>
      </c>
      <c r="R38" s="16">
        <v>15</v>
      </c>
      <c r="S38" s="16">
        <v>43</v>
      </c>
      <c r="T38" s="16">
        <v>2</v>
      </c>
      <c r="U38" s="16"/>
      <c r="V38" s="16"/>
      <c r="W38" s="15"/>
      <c r="Y38" s="17">
        <f t="shared" si="0"/>
        <v>10</v>
      </c>
      <c r="Z38" s="17">
        <f t="shared" si="1"/>
        <v>5</v>
      </c>
      <c r="AA38" s="17">
        <f t="shared" si="2"/>
        <v>42</v>
      </c>
      <c r="AC38" s="17">
        <f t="shared" si="3"/>
        <v>8</v>
      </c>
      <c r="AD38" s="17">
        <f t="shared" si="4"/>
        <v>40</v>
      </c>
      <c r="AE38" s="17">
        <f t="shared" si="5"/>
        <v>54.11999999999898</v>
      </c>
      <c r="AI38" s="17">
        <f t="shared" si="14"/>
        <v>1701</v>
      </c>
      <c r="AJ38" s="17">
        <f t="shared" si="15"/>
        <v>441</v>
      </c>
      <c r="AK38" s="17">
        <f t="shared" si="16"/>
        <v>2142</v>
      </c>
      <c r="AL38" s="17">
        <f t="shared" si="17"/>
        <v>-34200</v>
      </c>
      <c r="AM38" s="17">
        <f t="shared" si="18"/>
        <v>36342</v>
      </c>
      <c r="AN38" s="17">
        <f t="shared" si="12"/>
        <v>31254.12</v>
      </c>
      <c r="AO38" s="19" t="str">
        <f t="shared" si="13"/>
        <v>B</v>
      </c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 ht="12.75">
      <c r="A39" s="11">
        <v>275</v>
      </c>
      <c r="B39" s="12" t="s">
        <v>50</v>
      </c>
      <c r="C39" s="12" t="s">
        <v>51</v>
      </c>
      <c r="D39" s="13">
        <v>21.4</v>
      </c>
      <c r="E39" s="14">
        <v>-19</v>
      </c>
      <c r="F39" s="15">
        <v>10</v>
      </c>
      <c r="G39" s="15">
        <v>30</v>
      </c>
      <c r="H39" s="15"/>
      <c r="I39" s="15">
        <v>12</v>
      </c>
      <c r="J39" s="15">
        <v>53</v>
      </c>
      <c r="K39" s="15">
        <v>23</v>
      </c>
      <c r="L39" s="15">
        <v>13</v>
      </c>
      <c r="M39" s="15">
        <v>0</v>
      </c>
      <c r="N39" s="15">
        <v>51</v>
      </c>
      <c r="O39" s="15">
        <v>15</v>
      </c>
      <c r="P39" s="15">
        <v>46</v>
      </c>
      <c r="Q39" s="15">
        <v>6</v>
      </c>
      <c r="R39" s="16">
        <v>15</v>
      </c>
      <c r="S39" s="16">
        <v>52</v>
      </c>
      <c r="T39" s="16">
        <v>25</v>
      </c>
      <c r="U39" s="16"/>
      <c r="V39" s="16"/>
      <c r="W39" s="15"/>
      <c r="Y39" s="17">
        <f t="shared" si="0"/>
        <v>10</v>
      </c>
      <c r="Z39" s="17">
        <f t="shared" si="1"/>
        <v>43</v>
      </c>
      <c r="AA39" s="17">
        <f t="shared" si="2"/>
        <v>47</v>
      </c>
      <c r="AC39" s="17">
        <f t="shared" si="3"/>
        <v>8</v>
      </c>
      <c r="AD39" s="17">
        <f t="shared" si="4"/>
        <v>41</v>
      </c>
      <c r="AE39" s="17">
        <f t="shared" si="5"/>
        <v>27.87000000000262</v>
      </c>
      <c r="AI39" s="17">
        <f t="shared" si="14"/>
        <v>448</v>
      </c>
      <c r="AJ39" s="17">
        <f t="shared" si="15"/>
        <v>379</v>
      </c>
      <c r="AK39" s="17">
        <f t="shared" si="16"/>
        <v>827</v>
      </c>
      <c r="AL39" s="17">
        <f t="shared" si="17"/>
        <v>-37800</v>
      </c>
      <c r="AM39" s="17">
        <f t="shared" si="18"/>
        <v>38627</v>
      </c>
      <c r="AN39" s="17">
        <f t="shared" si="12"/>
        <v>31287.870000000003</v>
      </c>
      <c r="AO39" s="19" t="str">
        <f t="shared" si="13"/>
        <v>C</v>
      </c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</row>
    <row r="40" spans="1:72" ht="12.75">
      <c r="A40" s="21">
        <v>279</v>
      </c>
      <c r="B40" s="22" t="s">
        <v>52</v>
      </c>
      <c r="C40" s="19" t="s">
        <v>112</v>
      </c>
      <c r="D40" s="23">
        <v>24.9</v>
      </c>
      <c r="E40" s="24">
        <v>-16</v>
      </c>
      <c r="F40" s="15">
        <v>10</v>
      </c>
      <c r="G40" s="15">
        <v>30</v>
      </c>
      <c r="H40" s="15"/>
      <c r="I40" s="15">
        <v>12</v>
      </c>
      <c r="J40" s="15">
        <v>56</v>
      </c>
      <c r="K40" s="15">
        <v>6</v>
      </c>
      <c r="L40" s="15">
        <v>13</v>
      </c>
      <c r="M40" s="15">
        <v>2</v>
      </c>
      <c r="N40" s="15">
        <v>45</v>
      </c>
      <c r="O40" s="15">
        <v>15</v>
      </c>
      <c r="P40" s="15">
        <v>51</v>
      </c>
      <c r="Q40" s="15">
        <v>42</v>
      </c>
      <c r="R40" s="16">
        <v>15</v>
      </c>
      <c r="S40" s="16">
        <v>57</v>
      </c>
      <c r="T40" s="16">
        <v>55</v>
      </c>
      <c r="U40" s="16"/>
      <c r="V40" s="16"/>
      <c r="W40" s="15"/>
      <c r="Y40" s="17">
        <f t="shared" si="0"/>
        <v>10</v>
      </c>
      <c r="Z40" s="17">
        <f t="shared" si="1"/>
        <v>42</v>
      </c>
      <c r="AA40" s="17">
        <f t="shared" si="2"/>
        <v>52</v>
      </c>
      <c r="AC40" s="17">
        <f t="shared" si="3"/>
        <v>9</v>
      </c>
      <c r="AD40" s="17">
        <f t="shared" si="4"/>
        <v>0</v>
      </c>
      <c r="AE40" s="17">
        <f t="shared" si="5"/>
        <v>0.47999999999956344</v>
      </c>
      <c r="AI40" s="17">
        <f t="shared" si="14"/>
        <v>399</v>
      </c>
      <c r="AJ40" s="17">
        <f t="shared" si="15"/>
        <v>373</v>
      </c>
      <c r="AK40" s="17">
        <f t="shared" si="16"/>
        <v>772</v>
      </c>
      <c r="AL40" s="17">
        <f t="shared" si="17"/>
        <v>-37800</v>
      </c>
      <c r="AM40" s="17">
        <f t="shared" si="18"/>
        <v>38572</v>
      </c>
      <c r="AN40" s="17">
        <f t="shared" si="12"/>
        <v>32400.48</v>
      </c>
      <c r="AO40" s="19" t="str">
        <f t="shared" si="13"/>
        <v>C</v>
      </c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72" ht="12.75">
      <c r="A41" s="11">
        <v>92</v>
      </c>
      <c r="B41" s="12" t="s">
        <v>98</v>
      </c>
      <c r="C41" s="12" t="s">
        <v>99</v>
      </c>
      <c r="D41" s="13">
        <v>24.5</v>
      </c>
      <c r="E41" s="20">
        <v>-15</v>
      </c>
      <c r="F41" s="15">
        <v>10</v>
      </c>
      <c r="G41" s="15">
        <v>30</v>
      </c>
      <c r="H41" s="15"/>
      <c r="I41" s="15">
        <v>12</v>
      </c>
      <c r="J41" s="15">
        <v>48</v>
      </c>
      <c r="K41" s="15">
        <v>35</v>
      </c>
      <c r="L41" s="15">
        <v>12</v>
      </c>
      <c r="M41" s="15">
        <v>56</v>
      </c>
      <c r="N41" s="15">
        <v>42</v>
      </c>
      <c r="O41" s="15">
        <v>15</v>
      </c>
      <c r="P41" s="15">
        <v>41</v>
      </c>
      <c r="Q41" s="15">
        <v>55</v>
      </c>
      <c r="R41" s="16">
        <v>15</v>
      </c>
      <c r="S41" s="16">
        <v>50</v>
      </c>
      <c r="T41" s="16">
        <v>30</v>
      </c>
      <c r="U41" s="16"/>
      <c r="V41" s="16"/>
      <c r="W41" s="15"/>
      <c r="Y41" s="17">
        <f t="shared" si="0"/>
        <v>10</v>
      </c>
      <c r="Z41" s="17">
        <f t="shared" si="1"/>
        <v>46</v>
      </c>
      <c r="AA41" s="17">
        <f t="shared" si="2"/>
        <v>42</v>
      </c>
      <c r="AC41" s="17">
        <f t="shared" si="3"/>
        <v>9</v>
      </c>
      <c r="AD41" s="17">
        <f t="shared" si="4"/>
        <v>9</v>
      </c>
      <c r="AE41" s="17">
        <f t="shared" si="5"/>
        <v>41.69999999999709</v>
      </c>
      <c r="AI41" s="17">
        <f t="shared" si="14"/>
        <v>487</v>
      </c>
      <c r="AJ41" s="17">
        <f t="shared" si="15"/>
        <v>515</v>
      </c>
      <c r="AK41" s="17">
        <f t="shared" si="16"/>
        <v>1002</v>
      </c>
      <c r="AL41" s="17">
        <f t="shared" si="17"/>
        <v>-37800</v>
      </c>
      <c r="AM41" s="17">
        <f t="shared" si="18"/>
        <v>38802</v>
      </c>
      <c r="AN41" s="17">
        <f t="shared" si="12"/>
        <v>32981.7</v>
      </c>
      <c r="AO41" s="19" t="str">
        <f t="shared" si="13"/>
        <v>C</v>
      </c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spans="1:72" ht="12.75">
      <c r="A42" s="11">
        <v>303</v>
      </c>
      <c r="B42" s="12" t="s">
        <v>77</v>
      </c>
      <c r="C42" s="12" t="s">
        <v>87</v>
      </c>
      <c r="D42" s="13">
        <v>25</v>
      </c>
      <c r="E42" s="14">
        <v>-10</v>
      </c>
      <c r="F42" s="15">
        <v>10</v>
      </c>
      <c r="G42" s="15">
        <v>0</v>
      </c>
      <c r="H42" s="15"/>
      <c r="I42" s="15">
        <v>12</v>
      </c>
      <c r="J42" s="15">
        <v>31</v>
      </c>
      <c r="K42" s="15">
        <v>23</v>
      </c>
      <c r="L42" s="15">
        <v>12</v>
      </c>
      <c r="M42" s="15">
        <v>38</v>
      </c>
      <c r="N42" s="15">
        <v>3</v>
      </c>
      <c r="O42" s="15">
        <v>15</v>
      </c>
      <c r="P42" s="15">
        <v>32</v>
      </c>
      <c r="Q42" s="15">
        <v>57</v>
      </c>
      <c r="R42" s="16">
        <v>15</v>
      </c>
      <c r="S42" s="16">
        <v>37</v>
      </c>
      <c r="T42" s="16">
        <v>11</v>
      </c>
      <c r="U42" s="16"/>
      <c r="V42" s="16"/>
      <c r="W42" s="15"/>
      <c r="Y42" s="17">
        <f t="shared" si="0"/>
        <v>10</v>
      </c>
      <c r="Z42" s="17">
        <f t="shared" si="1"/>
        <v>10</v>
      </c>
      <c r="AA42" s="17">
        <f t="shared" si="2"/>
        <v>54</v>
      </c>
      <c r="AC42" s="17">
        <f t="shared" si="3"/>
        <v>9</v>
      </c>
      <c r="AD42" s="17">
        <f t="shared" si="4"/>
        <v>9</v>
      </c>
      <c r="AE42" s="17">
        <f t="shared" si="5"/>
        <v>48.599999999998545</v>
      </c>
      <c r="AI42" s="17">
        <f t="shared" si="14"/>
        <v>400</v>
      </c>
      <c r="AJ42" s="17">
        <f t="shared" si="15"/>
        <v>254</v>
      </c>
      <c r="AK42" s="17">
        <f t="shared" si="16"/>
        <v>654</v>
      </c>
      <c r="AL42" s="17">
        <f t="shared" si="17"/>
        <v>-36000</v>
      </c>
      <c r="AM42" s="17">
        <f t="shared" si="18"/>
        <v>36654</v>
      </c>
      <c r="AN42" s="17">
        <f t="shared" si="12"/>
        <v>32988.6</v>
      </c>
      <c r="AO42" s="19" t="str">
        <f t="shared" si="13"/>
        <v>B</v>
      </c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</row>
    <row r="43" spans="1:72" ht="12.75">
      <c r="A43" s="11">
        <v>259</v>
      </c>
      <c r="B43" s="12" t="s">
        <v>48</v>
      </c>
      <c r="C43" s="12" t="s">
        <v>49</v>
      </c>
      <c r="D43" s="13">
        <v>25</v>
      </c>
      <c r="E43" s="14">
        <v>-10</v>
      </c>
      <c r="F43" s="15">
        <v>9</v>
      </c>
      <c r="G43" s="15">
        <v>45</v>
      </c>
      <c r="H43" s="15"/>
      <c r="I43" s="15">
        <v>12</v>
      </c>
      <c r="J43" s="15">
        <v>13</v>
      </c>
      <c r="K43" s="15">
        <v>7</v>
      </c>
      <c r="L43" s="15">
        <v>12</v>
      </c>
      <c r="M43" s="15">
        <v>37</v>
      </c>
      <c r="N43" s="15">
        <v>16</v>
      </c>
      <c r="O43" s="15">
        <v>15</v>
      </c>
      <c r="P43" s="15">
        <v>19</v>
      </c>
      <c r="Q43" s="15">
        <v>21</v>
      </c>
      <c r="R43" s="16">
        <v>15</v>
      </c>
      <c r="S43" s="16">
        <v>23</v>
      </c>
      <c r="T43" s="16">
        <v>42</v>
      </c>
      <c r="U43" s="16"/>
      <c r="V43" s="16"/>
      <c r="W43" s="15"/>
      <c r="Y43" s="17">
        <f t="shared" si="0"/>
        <v>10</v>
      </c>
      <c r="Z43" s="17">
        <f t="shared" si="1"/>
        <v>13</v>
      </c>
      <c r="AA43" s="17">
        <f t="shared" si="2"/>
        <v>30</v>
      </c>
      <c r="AC43" s="17">
        <f t="shared" si="3"/>
        <v>9</v>
      </c>
      <c r="AD43" s="17">
        <f t="shared" si="4"/>
        <v>12</v>
      </c>
      <c r="AE43" s="17">
        <f t="shared" si="5"/>
        <v>9</v>
      </c>
      <c r="AI43" s="17">
        <f t="shared" si="14"/>
        <v>1449</v>
      </c>
      <c r="AJ43" s="17">
        <f t="shared" si="15"/>
        <v>261</v>
      </c>
      <c r="AK43" s="17">
        <f t="shared" si="16"/>
        <v>1710</v>
      </c>
      <c r="AL43" s="17">
        <f t="shared" si="17"/>
        <v>-35100</v>
      </c>
      <c r="AM43" s="17">
        <f t="shared" si="18"/>
        <v>36810</v>
      </c>
      <c r="AN43" s="17">
        <f t="shared" si="12"/>
        <v>33129</v>
      </c>
      <c r="AO43" s="19" t="str">
        <f t="shared" si="13"/>
        <v>B</v>
      </c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72" ht="12.75">
      <c r="A44" s="11">
        <v>39</v>
      </c>
      <c r="B44" s="12" t="s">
        <v>33</v>
      </c>
      <c r="C44" s="12" t="s">
        <v>80</v>
      </c>
      <c r="D44" s="13">
        <v>24</v>
      </c>
      <c r="E44" s="14">
        <v>-13</v>
      </c>
      <c r="F44" s="15">
        <v>10</v>
      </c>
      <c r="G44" s="15">
        <v>30</v>
      </c>
      <c r="H44" s="15"/>
      <c r="I44" s="15">
        <v>12</v>
      </c>
      <c r="J44" s="15">
        <v>52</v>
      </c>
      <c r="K44" s="15">
        <v>47</v>
      </c>
      <c r="L44" s="15">
        <v>12</v>
      </c>
      <c r="M44" s="15">
        <v>59</v>
      </c>
      <c r="N44" s="15">
        <v>29</v>
      </c>
      <c r="O44" s="15">
        <v>15</v>
      </c>
      <c r="P44" s="15">
        <v>37</v>
      </c>
      <c r="Q44" s="15">
        <v>14</v>
      </c>
      <c r="R44" s="16">
        <v>15</v>
      </c>
      <c r="S44" s="16">
        <v>44</v>
      </c>
      <c r="T44" s="16">
        <v>54</v>
      </c>
      <c r="U44" s="16"/>
      <c r="V44" s="16"/>
      <c r="W44" s="15"/>
      <c r="Y44" s="17">
        <f t="shared" si="0"/>
        <v>10</v>
      </c>
      <c r="Z44" s="17">
        <f t="shared" si="1"/>
        <v>44</v>
      </c>
      <c r="AA44" s="17">
        <f t="shared" si="2"/>
        <v>22</v>
      </c>
      <c r="AC44" s="17">
        <f t="shared" si="3"/>
        <v>9</v>
      </c>
      <c r="AD44" s="17">
        <f t="shared" si="4"/>
        <v>20</v>
      </c>
      <c r="AE44" s="17">
        <f t="shared" si="5"/>
        <v>35.94000000000233</v>
      </c>
      <c r="AI44" s="17">
        <f t="shared" si="14"/>
        <v>402</v>
      </c>
      <c r="AJ44" s="17">
        <f t="shared" si="15"/>
        <v>460</v>
      </c>
      <c r="AK44" s="17">
        <f t="shared" si="16"/>
        <v>862</v>
      </c>
      <c r="AL44" s="17">
        <f t="shared" si="17"/>
        <v>-37800</v>
      </c>
      <c r="AM44" s="17">
        <f t="shared" si="18"/>
        <v>38662</v>
      </c>
      <c r="AN44" s="17">
        <f t="shared" si="12"/>
        <v>33635.94</v>
      </c>
      <c r="AO44" s="19" t="str">
        <f t="shared" si="13"/>
        <v>C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2" ht="12.75">
      <c r="A45" s="26">
        <v>221</v>
      </c>
      <c r="B45" s="31" t="s">
        <v>76</v>
      </c>
      <c r="C45" s="28" t="s">
        <v>62</v>
      </c>
      <c r="D45" s="29">
        <v>28</v>
      </c>
      <c r="E45" s="30">
        <v>-11</v>
      </c>
      <c r="F45" s="15">
        <v>10</v>
      </c>
      <c r="G45" s="15">
        <v>15</v>
      </c>
      <c r="H45" s="15"/>
      <c r="I45" s="15">
        <v>12</v>
      </c>
      <c r="J45" s="15">
        <v>43</v>
      </c>
      <c r="K45" s="15">
        <v>54</v>
      </c>
      <c r="L45" s="15">
        <v>12</v>
      </c>
      <c r="M45" s="15">
        <v>53</v>
      </c>
      <c r="N45" s="15">
        <v>2</v>
      </c>
      <c r="O45" s="15">
        <v>15</v>
      </c>
      <c r="P45" s="15">
        <v>40</v>
      </c>
      <c r="Q45" s="15">
        <v>45</v>
      </c>
      <c r="R45" s="16">
        <v>15</v>
      </c>
      <c r="S45" s="16">
        <v>48</v>
      </c>
      <c r="T45" s="16">
        <v>0</v>
      </c>
      <c r="U45" s="16"/>
      <c r="V45" s="16"/>
      <c r="W45" s="15"/>
      <c r="Y45" s="17">
        <f t="shared" si="0"/>
        <v>10</v>
      </c>
      <c r="Z45" s="17">
        <f t="shared" si="1"/>
        <v>31</v>
      </c>
      <c r="AA45" s="17">
        <f t="shared" si="2"/>
        <v>23</v>
      </c>
      <c r="AC45" s="17">
        <f t="shared" si="3"/>
        <v>9</v>
      </c>
      <c r="AD45" s="17">
        <f t="shared" si="4"/>
        <v>21</v>
      </c>
      <c r="AE45" s="17">
        <f t="shared" si="5"/>
        <v>55.87000000000262</v>
      </c>
      <c r="AI45" s="17">
        <f t="shared" si="14"/>
        <v>548</v>
      </c>
      <c r="AJ45" s="17">
        <f t="shared" si="15"/>
        <v>435</v>
      </c>
      <c r="AK45" s="17">
        <f t="shared" si="16"/>
        <v>983</v>
      </c>
      <c r="AL45" s="17">
        <f t="shared" si="17"/>
        <v>-36900</v>
      </c>
      <c r="AM45" s="17">
        <f t="shared" si="18"/>
        <v>37883</v>
      </c>
      <c r="AN45" s="17">
        <f t="shared" si="12"/>
        <v>33715.87</v>
      </c>
      <c r="AO45" s="19" t="str">
        <f t="shared" si="13"/>
        <v>B</v>
      </c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2" ht="12.75">
      <c r="A46" s="11">
        <v>224</v>
      </c>
      <c r="B46" s="12" t="s">
        <v>82</v>
      </c>
      <c r="C46" s="12" t="s">
        <v>83</v>
      </c>
      <c r="D46" s="13">
        <v>25</v>
      </c>
      <c r="E46" s="20">
        <v>-9</v>
      </c>
      <c r="F46" s="15">
        <v>10</v>
      </c>
      <c r="G46" s="15">
        <v>15</v>
      </c>
      <c r="H46" s="15"/>
      <c r="I46" s="15">
        <v>12</v>
      </c>
      <c r="J46" s="15">
        <v>40</v>
      </c>
      <c r="K46" s="15">
        <v>10</v>
      </c>
      <c r="L46" s="15">
        <v>12</v>
      </c>
      <c r="M46" s="15">
        <v>47</v>
      </c>
      <c r="N46" s="15">
        <v>20</v>
      </c>
      <c r="O46" s="15">
        <v>15</v>
      </c>
      <c r="P46" s="15">
        <v>30</v>
      </c>
      <c r="Q46" s="15">
        <v>54</v>
      </c>
      <c r="R46" s="16">
        <v>15</v>
      </c>
      <c r="S46" s="16">
        <v>36</v>
      </c>
      <c r="T46" s="16">
        <v>19</v>
      </c>
      <c r="U46" s="16"/>
      <c r="V46" s="16"/>
      <c r="W46" s="15"/>
      <c r="Y46" s="17">
        <f t="shared" si="0"/>
        <v>10</v>
      </c>
      <c r="Z46" s="17">
        <f t="shared" si="1"/>
        <v>27</v>
      </c>
      <c r="AA46" s="17">
        <f t="shared" si="2"/>
        <v>35</v>
      </c>
      <c r="AC46" s="17">
        <f t="shared" si="3"/>
        <v>9</v>
      </c>
      <c r="AD46" s="17">
        <f t="shared" si="4"/>
        <v>31</v>
      </c>
      <c r="AE46" s="17">
        <f t="shared" si="5"/>
        <v>6.05000000000291</v>
      </c>
      <c r="AI46" s="17">
        <f t="shared" si="14"/>
        <v>430</v>
      </c>
      <c r="AJ46" s="17">
        <f t="shared" si="15"/>
        <v>325</v>
      </c>
      <c r="AK46" s="17">
        <f t="shared" si="16"/>
        <v>755</v>
      </c>
      <c r="AL46" s="17">
        <f t="shared" si="17"/>
        <v>-36900</v>
      </c>
      <c r="AM46" s="17">
        <f t="shared" si="18"/>
        <v>37655</v>
      </c>
      <c r="AN46" s="17">
        <f t="shared" si="12"/>
        <v>34266.05</v>
      </c>
      <c r="AO46" s="19" t="str">
        <f t="shared" si="13"/>
        <v>B</v>
      </c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2" ht="12.75">
      <c r="A47" s="11">
        <v>388</v>
      </c>
      <c r="B47" s="12" t="s">
        <v>120</v>
      </c>
      <c r="C47" s="12" t="s">
        <v>121</v>
      </c>
      <c r="D47" s="13">
        <v>21</v>
      </c>
      <c r="E47" s="14">
        <v>-26</v>
      </c>
      <c r="F47" s="15">
        <v>9</v>
      </c>
      <c r="G47" s="15">
        <v>30</v>
      </c>
      <c r="H47" s="15"/>
      <c r="I47" s="15">
        <v>12</v>
      </c>
      <c r="J47" s="15">
        <v>24</v>
      </c>
      <c r="K47" s="15">
        <v>37</v>
      </c>
      <c r="L47" s="15">
        <v>12</v>
      </c>
      <c r="M47" s="15">
        <v>40</v>
      </c>
      <c r="N47" s="15">
        <v>31</v>
      </c>
      <c r="O47" s="15">
        <v>15</v>
      </c>
      <c r="P47" s="15">
        <v>48</v>
      </c>
      <c r="Q47" s="15">
        <v>22</v>
      </c>
      <c r="R47" s="16">
        <v>15</v>
      </c>
      <c r="S47" s="16">
        <v>54</v>
      </c>
      <c r="T47" s="16">
        <v>10</v>
      </c>
      <c r="U47" s="16"/>
      <c r="V47" s="16"/>
      <c r="W47" s="15"/>
      <c r="Y47" s="17">
        <f t="shared" si="0"/>
        <v>9</v>
      </c>
      <c r="Z47" s="17">
        <f t="shared" si="1"/>
        <v>51</v>
      </c>
      <c r="AA47" s="17">
        <f t="shared" si="2"/>
        <v>42</v>
      </c>
      <c r="AC47" s="17">
        <f t="shared" si="3"/>
        <v>7</v>
      </c>
      <c r="AD47" s="17">
        <f t="shared" si="4"/>
        <v>17</v>
      </c>
      <c r="AE47" s="17">
        <f t="shared" si="5"/>
        <v>51.47999999999956</v>
      </c>
      <c r="AI47" s="17">
        <f t="shared" si="14"/>
        <v>954</v>
      </c>
      <c r="AJ47" s="17">
        <f t="shared" si="15"/>
        <v>348</v>
      </c>
      <c r="AK47" s="17">
        <f t="shared" si="16"/>
        <v>1302</v>
      </c>
      <c r="AL47" s="17">
        <f t="shared" si="17"/>
        <v>-34200</v>
      </c>
      <c r="AM47" s="17">
        <f t="shared" si="18"/>
        <v>35502</v>
      </c>
      <c r="AN47" s="17">
        <f t="shared" si="12"/>
        <v>26271.48</v>
      </c>
      <c r="AO47" s="19" t="str">
        <f t="shared" si="13"/>
        <v>C</v>
      </c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2" ht="12.75">
      <c r="A48" s="21">
        <v>121</v>
      </c>
      <c r="B48" s="22" t="s">
        <v>65</v>
      </c>
      <c r="C48" s="19" t="s">
        <v>103</v>
      </c>
      <c r="D48" s="23">
        <v>30</v>
      </c>
      <c r="E48" s="24">
        <v>-9</v>
      </c>
      <c r="F48" s="15">
        <v>10</v>
      </c>
      <c r="G48" s="15">
        <v>45</v>
      </c>
      <c r="H48" s="15"/>
      <c r="I48" s="15">
        <v>12</v>
      </c>
      <c r="J48" s="15">
        <v>54</v>
      </c>
      <c r="K48" s="15">
        <v>22</v>
      </c>
      <c r="L48" s="15">
        <v>13</v>
      </c>
      <c r="M48" s="15">
        <v>1</v>
      </c>
      <c r="N48" s="15">
        <v>54</v>
      </c>
      <c r="O48" s="15">
        <v>15</v>
      </c>
      <c r="P48" s="15">
        <v>59</v>
      </c>
      <c r="Q48" s="15">
        <v>2</v>
      </c>
      <c r="R48" s="16">
        <v>16</v>
      </c>
      <c r="S48" s="16">
        <v>34</v>
      </c>
      <c r="T48" s="16">
        <v>18</v>
      </c>
      <c r="U48" s="16"/>
      <c r="V48" s="16"/>
      <c r="W48" s="15"/>
      <c r="Y48" s="17">
        <f t="shared" si="0"/>
        <v>11</v>
      </c>
      <c r="Z48" s="17">
        <f t="shared" si="1"/>
        <v>27</v>
      </c>
      <c r="AA48" s="17">
        <f t="shared" si="2"/>
        <v>48</v>
      </c>
      <c r="AC48" s="17">
        <f t="shared" si="3"/>
        <v>10</v>
      </c>
      <c r="AD48" s="17">
        <f t="shared" si="4"/>
        <v>25</v>
      </c>
      <c r="AE48" s="17">
        <f t="shared" si="5"/>
        <v>53.88000000000466</v>
      </c>
      <c r="AI48" s="17">
        <f t="shared" si="14"/>
        <v>452</v>
      </c>
      <c r="AJ48" s="17">
        <f t="shared" si="15"/>
        <v>2116</v>
      </c>
      <c r="AK48" s="17">
        <f t="shared" si="16"/>
        <v>2568</v>
      </c>
      <c r="AL48" s="17">
        <f t="shared" si="17"/>
        <v>-38700</v>
      </c>
      <c r="AM48" s="17">
        <f t="shared" si="18"/>
        <v>41268</v>
      </c>
      <c r="AN48" s="17">
        <f t="shared" si="12"/>
        <v>37553.880000000005</v>
      </c>
      <c r="AO48" s="19" t="str">
        <f t="shared" si="13"/>
        <v>A</v>
      </c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</row>
    <row r="49" spans="1:72" ht="12.75">
      <c r="A49" s="11">
        <v>109</v>
      </c>
      <c r="B49" s="12" t="s">
        <v>36</v>
      </c>
      <c r="C49" s="12" t="s">
        <v>37</v>
      </c>
      <c r="D49" s="13">
        <v>24.7</v>
      </c>
      <c r="E49" s="20">
        <v>-21</v>
      </c>
      <c r="F49" s="15" t="s">
        <v>127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6"/>
      <c r="T49" s="16"/>
      <c r="U49" s="16"/>
      <c r="V49" s="16"/>
      <c r="W49" s="15"/>
      <c r="Y49" s="17">
        <f t="shared" si="0"/>
        <v>0</v>
      </c>
      <c r="Z49" s="17">
        <f t="shared" si="1"/>
        <v>0</v>
      </c>
      <c r="AA49" s="17">
        <f t="shared" si="2"/>
        <v>0</v>
      </c>
      <c r="AO49" s="19" t="str">
        <f t="shared" si="13"/>
        <v>C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</row>
    <row r="50" spans="1:72" ht="12.75">
      <c r="A50" s="11">
        <v>127</v>
      </c>
      <c r="B50" s="12" t="s">
        <v>41</v>
      </c>
      <c r="C50" s="12" t="s">
        <v>42</v>
      </c>
      <c r="D50" s="32">
        <v>31</v>
      </c>
      <c r="E50" s="14">
        <v>-7</v>
      </c>
      <c r="F50" s="15" t="s">
        <v>127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6"/>
      <c r="T50" s="16"/>
      <c r="U50" s="16"/>
      <c r="V50" s="16"/>
      <c r="W50" s="15"/>
      <c r="Y50" s="17">
        <f t="shared" si="0"/>
        <v>0</v>
      </c>
      <c r="Z50" s="17">
        <f t="shared" si="1"/>
        <v>0</v>
      </c>
      <c r="AA50" s="17">
        <f t="shared" si="2"/>
        <v>0</v>
      </c>
      <c r="AO50" s="19" t="str">
        <f t="shared" si="13"/>
        <v>A</v>
      </c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 ht="12.75">
      <c r="A51" s="11">
        <v>215</v>
      </c>
      <c r="B51" s="12" t="s">
        <v>44</v>
      </c>
      <c r="C51" s="12" t="s">
        <v>91</v>
      </c>
      <c r="D51" s="13">
        <v>36</v>
      </c>
      <c r="E51" s="14">
        <v>2</v>
      </c>
      <c r="F51" s="15">
        <v>10</v>
      </c>
      <c r="G51" s="15">
        <v>15</v>
      </c>
      <c r="H51" s="15"/>
      <c r="I51" s="15">
        <v>12</v>
      </c>
      <c r="J51" s="15">
        <v>8</v>
      </c>
      <c r="K51" s="15">
        <v>27</v>
      </c>
      <c r="L51" s="15">
        <v>12</v>
      </c>
      <c r="M51" s="15">
        <v>31</v>
      </c>
      <c r="N51" s="15">
        <v>10</v>
      </c>
      <c r="O51" s="15" t="s">
        <v>129</v>
      </c>
      <c r="P51" s="15"/>
      <c r="Q51" s="15"/>
      <c r="R51" s="16"/>
      <c r="S51" s="16"/>
      <c r="T51" s="16"/>
      <c r="U51" s="16"/>
      <c r="V51" s="16"/>
      <c r="W51" s="15"/>
      <c r="Y51" s="17">
        <f t="shared" si="0"/>
        <v>0</v>
      </c>
      <c r="Z51" s="17">
        <f t="shared" si="1"/>
        <v>0</v>
      </c>
      <c r="AA51" s="17">
        <f t="shared" si="2"/>
        <v>0</v>
      </c>
      <c r="AO51" s="19" t="str">
        <f t="shared" si="13"/>
        <v>A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ht="12.75">
      <c r="A52" s="11">
        <v>301</v>
      </c>
      <c r="B52" s="12" t="s">
        <v>53</v>
      </c>
      <c r="C52" s="12" t="s">
        <v>97</v>
      </c>
      <c r="D52" s="13">
        <v>30</v>
      </c>
      <c r="E52" s="14">
        <v>-24</v>
      </c>
      <c r="F52" s="15">
        <v>9</v>
      </c>
      <c r="G52" s="15">
        <v>0</v>
      </c>
      <c r="H52" s="15"/>
      <c r="I52" s="15">
        <v>12</v>
      </c>
      <c r="J52" s="15">
        <v>13</v>
      </c>
      <c r="K52" s="15">
        <v>22</v>
      </c>
      <c r="L52" s="15">
        <v>12</v>
      </c>
      <c r="M52" s="15">
        <v>40</v>
      </c>
      <c r="N52" s="15">
        <v>8</v>
      </c>
      <c r="O52" s="15">
        <v>16</v>
      </c>
      <c r="P52" s="15">
        <v>16</v>
      </c>
      <c r="Q52" s="15">
        <v>31</v>
      </c>
      <c r="R52" s="16" t="s">
        <v>129</v>
      </c>
      <c r="S52" s="16"/>
      <c r="T52" s="16"/>
      <c r="U52" s="16"/>
      <c r="V52" s="16"/>
      <c r="W52" s="15"/>
      <c r="Y52" s="17">
        <f t="shared" si="0"/>
        <v>0</v>
      </c>
      <c r="Z52" s="17">
        <f t="shared" si="1"/>
        <v>0</v>
      </c>
      <c r="AA52" s="17">
        <f t="shared" si="2"/>
        <v>0</v>
      </c>
      <c r="AO52" s="19" t="str">
        <f t="shared" si="13"/>
        <v>A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 ht="12.75">
      <c r="A53" s="11">
        <v>305</v>
      </c>
      <c r="B53" s="12" t="s">
        <v>92</v>
      </c>
      <c r="C53" s="12" t="s">
        <v>93</v>
      </c>
      <c r="D53" s="13">
        <v>30</v>
      </c>
      <c r="E53" s="14">
        <v>-22</v>
      </c>
      <c r="F53" s="15">
        <v>10</v>
      </c>
      <c r="G53" s="15">
        <v>45</v>
      </c>
      <c r="H53" s="15"/>
      <c r="I53" s="15" t="s">
        <v>129</v>
      </c>
      <c r="J53" s="15"/>
      <c r="K53" s="15"/>
      <c r="L53" s="15"/>
      <c r="M53" s="15"/>
      <c r="N53" s="15"/>
      <c r="O53" s="15"/>
      <c r="P53" s="15"/>
      <c r="Q53" s="15"/>
      <c r="R53" s="16"/>
      <c r="S53" s="16"/>
      <c r="T53" s="16"/>
      <c r="U53" s="16"/>
      <c r="V53" s="16"/>
      <c r="W53" s="15"/>
      <c r="Y53" s="17">
        <f t="shared" si="0"/>
        <v>0</v>
      </c>
      <c r="Z53" s="17">
        <f t="shared" si="1"/>
        <v>0</v>
      </c>
      <c r="AA53" s="17">
        <f t="shared" si="2"/>
        <v>0</v>
      </c>
      <c r="AO53" s="19" t="str">
        <f t="shared" si="13"/>
        <v>A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 ht="12.75">
      <c r="A54" s="11">
        <v>323</v>
      </c>
      <c r="B54" s="12" t="s">
        <v>55</v>
      </c>
      <c r="C54" s="12" t="s">
        <v>85</v>
      </c>
      <c r="D54" s="13">
        <v>30</v>
      </c>
      <c r="E54" s="14">
        <v>13</v>
      </c>
      <c r="F54" s="15" t="s">
        <v>127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6"/>
      <c r="T54" s="16"/>
      <c r="U54" s="16"/>
      <c r="V54" s="16"/>
      <c r="W54" s="15"/>
      <c r="Y54" s="17">
        <f t="shared" si="0"/>
        <v>0</v>
      </c>
      <c r="Z54" s="17">
        <f t="shared" si="1"/>
        <v>0</v>
      </c>
      <c r="AA54" s="17">
        <f t="shared" si="2"/>
        <v>0</v>
      </c>
      <c r="AO54" s="19" t="str">
        <f t="shared" si="13"/>
        <v>A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</row>
    <row r="55" spans="1:72" ht="12.75">
      <c r="A55" s="11"/>
      <c r="B55" s="12"/>
      <c r="C55" s="12"/>
      <c r="D55" s="13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6"/>
      <c r="T55" s="16"/>
      <c r="U55" s="16"/>
      <c r="V55" s="16"/>
      <c r="W55" s="15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 ht="12.75">
      <c r="A56" s="11"/>
      <c r="B56" s="12"/>
      <c r="C56" s="12"/>
      <c r="D56" s="13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  <c r="S56" s="16"/>
      <c r="T56" s="16"/>
      <c r="U56" s="16"/>
      <c r="V56" s="16"/>
      <c r="W56" s="15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</row>
    <row r="57" spans="1:72" ht="12.75">
      <c r="A57" s="11"/>
      <c r="B57" s="12"/>
      <c r="C57" s="12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6"/>
      <c r="T57" s="16"/>
      <c r="U57" s="16"/>
      <c r="V57" s="16"/>
      <c r="W57" s="15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ht="12.75">
      <c r="A58" s="11"/>
      <c r="B58" s="12"/>
      <c r="C58" s="12"/>
      <c r="D58" s="13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6"/>
      <c r="T58" s="16"/>
      <c r="U58" s="16"/>
      <c r="V58" s="16"/>
      <c r="W58" s="15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</row>
    <row r="59" spans="1:23" ht="12.75">
      <c r="A59" s="11"/>
      <c r="B59" s="12"/>
      <c r="C59" s="12"/>
      <c r="D59" s="13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5"/>
    </row>
    <row r="60" spans="1:41" ht="12.75">
      <c r="A60" s="11"/>
      <c r="B60" s="12"/>
      <c r="C60" s="12"/>
      <c r="D60" s="13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5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2.75">
      <c r="A61" s="11"/>
      <c r="B61" s="12"/>
      <c r="C61" s="12"/>
      <c r="D61" s="13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/>
      <c r="S61" s="16"/>
      <c r="T61" s="16"/>
      <c r="U61" s="16"/>
      <c r="V61" s="16"/>
      <c r="W61" s="15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ht="12.75">
      <c r="A62" s="11"/>
      <c r="B62" s="12"/>
      <c r="C62" s="12"/>
      <c r="D62" s="13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6"/>
      <c r="T62" s="16"/>
      <c r="U62" s="16"/>
      <c r="V62" s="16"/>
      <c r="W62" s="15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ht="12.75">
      <c r="A63" s="11"/>
      <c r="B63" s="12"/>
      <c r="C63" s="12"/>
      <c r="D63" s="13"/>
      <c r="E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5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2.75">
      <c r="A64" s="11"/>
      <c r="B64" s="12"/>
      <c r="C64" s="12"/>
      <c r="D64" s="13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5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2.75">
      <c r="A65" s="11"/>
      <c r="B65" s="12"/>
      <c r="C65" s="12"/>
      <c r="D65" s="13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5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2.75">
      <c r="A66" s="26"/>
      <c r="B66" s="31"/>
      <c r="C66" s="28"/>
      <c r="D66" s="29"/>
      <c r="E66" s="3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5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12.75">
      <c r="A67" s="26"/>
      <c r="B67" s="31"/>
      <c r="C67" s="28"/>
      <c r="D67" s="29"/>
      <c r="E67" s="3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5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12.75">
      <c r="A68" s="11"/>
      <c r="B68" s="12"/>
      <c r="C68" s="12"/>
      <c r="D68" s="13"/>
      <c r="E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  <c r="U68" s="16"/>
      <c r="V68" s="16"/>
      <c r="W68" s="15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2.75">
      <c r="A69" s="11"/>
      <c r="B69" s="12"/>
      <c r="C69" s="12"/>
      <c r="D69" s="13"/>
      <c r="E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  <c r="U69" s="16"/>
      <c r="V69" s="16"/>
      <c r="W69" s="15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2.75">
      <c r="A70" s="11"/>
      <c r="B70" s="12"/>
      <c r="C70" s="12"/>
      <c r="D70" s="13"/>
      <c r="E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  <c r="U70" s="16"/>
      <c r="V70" s="16"/>
      <c r="W70" s="15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12.75">
      <c r="A71" s="11"/>
      <c r="B71" s="12"/>
      <c r="C71" s="12"/>
      <c r="D71" s="13"/>
      <c r="E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6"/>
      <c r="U71" s="16"/>
      <c r="V71" s="16"/>
      <c r="W71" s="15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5" ht="15.75">
      <c r="A72" s="33"/>
      <c r="B72" s="33"/>
      <c r="C72" s="33"/>
      <c r="D72" s="33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</row>
    <row r="73" spans="1:45" ht="15.75">
      <c r="A73" s="33"/>
      <c r="B73" s="33"/>
      <c r="C73" s="33"/>
      <c r="D73" s="33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</row>
    <row r="74" spans="1:45" ht="15.75">
      <c r="A74" s="33"/>
      <c r="B74" s="33"/>
      <c r="C74" s="33"/>
      <c r="D74" s="33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</row>
    <row r="75" spans="1:45" ht="15.75">
      <c r="A75" s="33"/>
      <c r="B75" s="33"/>
      <c r="C75" s="33"/>
      <c r="D75" s="33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</row>
    <row r="76" spans="1:45" ht="15.75">
      <c r="A76" s="33"/>
      <c r="B76" s="33"/>
      <c r="C76" s="33"/>
      <c r="D76" s="33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45" ht="15.75">
      <c r="A77" s="33"/>
      <c r="B77" s="33"/>
      <c r="C77" s="33"/>
      <c r="D77" s="33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45" ht="15.75">
      <c r="A78" s="33"/>
      <c r="B78" s="33"/>
      <c r="C78" s="33"/>
      <c r="D78" s="33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45" ht="15.75">
      <c r="A79" s="33"/>
      <c r="B79" s="33"/>
      <c r="C79" s="33"/>
      <c r="D79" s="33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</row>
    <row r="80" spans="1:45" ht="15.75">
      <c r="A80" s="33"/>
      <c r="B80" s="33"/>
      <c r="C80" s="33"/>
      <c r="D80" s="33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45" ht="15.75">
      <c r="A81" s="33"/>
      <c r="B81" s="33"/>
      <c r="C81" s="33"/>
      <c r="D81" s="33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45" ht="15.75">
      <c r="A82" s="33"/>
      <c r="B82" s="33"/>
      <c r="C82" s="33"/>
      <c r="D82" s="33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</row>
    <row r="83" spans="1:45" ht="15.75">
      <c r="A83" s="33"/>
      <c r="B83" s="33"/>
      <c r="C83" s="33"/>
      <c r="D83" s="33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45" ht="15.75">
      <c r="A84" s="33"/>
      <c r="B84" s="33"/>
      <c r="C84" s="33"/>
      <c r="D84" s="33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</row>
    <row r="85" spans="1:45" ht="15.75">
      <c r="A85" s="33"/>
      <c r="B85" s="33"/>
      <c r="C85" s="33"/>
      <c r="D85" s="33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</row>
    <row r="86" spans="1:45" ht="15.75">
      <c r="A86" s="33"/>
      <c r="B86" s="33"/>
      <c r="C86" s="33"/>
      <c r="D86" s="33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</row>
    <row r="87" spans="1:45" ht="15.75">
      <c r="A87" s="33"/>
      <c r="B87" s="33"/>
      <c r="C87" s="33"/>
      <c r="D87" s="33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</row>
  </sheetData>
  <sheetProtection password="DE84" sheet="1" objects="1" scenarios="1"/>
  <printOptions gridLines="1"/>
  <pageMargins left="0.31496062992125984" right="0.5905511811023623" top="0.8661417322834646" bottom="0.7874015748031497" header="0.5118110236220472" footer="0.5118110236220472"/>
  <pageSetup fitToHeight="2" fitToWidth="1" horizontalDpi="360" verticalDpi="360" orientation="landscape" paperSize="9" r:id="rId1"/>
  <headerFooter alignWithMargins="0">
    <oddHeader>&amp;CYNR  2006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John Ellis</cp:lastModifiedBy>
  <cp:lastPrinted>2006-09-16T19:04:09Z</cp:lastPrinted>
  <dcterms:created xsi:type="dcterms:W3CDTF">1998-08-31T17:13:39Z</dcterms:created>
  <dcterms:modified xsi:type="dcterms:W3CDTF">2006-09-17T17:27:20Z</dcterms:modified>
  <cp:category/>
  <cp:version/>
  <cp:contentType/>
  <cp:contentStatus/>
</cp:coreProperties>
</file>