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05" windowHeight="4965" tabRatio="59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'Sheet1'!$A$1:$AG$73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<sst xmlns="http://schemas.openxmlformats.org/spreadsheetml/2006/main" count="524" uniqueCount="256">
  <si>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</si>
  <si>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</si>
  <si>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</si>
  <si>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</si>
  <si>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</si>
  <si>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</si>
  <si>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</si>
  <si>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</si>
  <si>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</si>
  <si>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</si>
  <si>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</si>
  <si>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</si>
  <si>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</si>
  <si>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</si>
  <si>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</si>
  <si>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</si>
  <si>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</si>
  <si>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</si>
  <si>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</si>
  <si>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</si>
  <si>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</si>
  <si>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</si>
  <si>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</si>
  <si>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</si>
  <si>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</si>
  <si>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</si>
  <si>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</si>
  <si>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</si>
  <si>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</si>
  <si>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</si>
  <si>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</si>
  <si>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</si>
  <si>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S Kremer</t>
  </si>
  <si>
    <t>Moonraker</t>
  </si>
  <si>
    <t>P C Jeckells</t>
  </si>
  <si>
    <t>Pippa</t>
  </si>
  <si>
    <t>G Angell</t>
  </si>
  <si>
    <t>Blue Jacket</t>
  </si>
  <si>
    <t>J A Ellis</t>
  </si>
  <si>
    <t>Sparklet</t>
  </si>
  <si>
    <t>C Robinson</t>
  </si>
  <si>
    <t>Dragonfly</t>
  </si>
  <si>
    <t>Maidie</t>
  </si>
  <si>
    <t>Betty</t>
  </si>
  <si>
    <t>Kingfisher</t>
  </si>
  <si>
    <t>C Sales</t>
  </si>
  <si>
    <t>Golden Moon</t>
  </si>
  <si>
    <t>Anne</t>
  </si>
  <si>
    <t>K Halifax</t>
  </si>
  <si>
    <t>Puck</t>
  </si>
  <si>
    <t>D Valentine</t>
  </si>
  <si>
    <t>Privateer</t>
  </si>
  <si>
    <t>T Child</t>
  </si>
  <si>
    <t>Nirvana</t>
  </si>
  <si>
    <t>D Trower</t>
  </si>
  <si>
    <t>Smuggler</t>
  </si>
  <si>
    <t>Serenity</t>
  </si>
  <si>
    <t>Reed Robin</t>
  </si>
  <si>
    <t>Cuckoo</t>
  </si>
  <si>
    <t>Farthing</t>
  </si>
  <si>
    <t>Snowbird</t>
  </si>
  <si>
    <t>A Davies</t>
  </si>
  <si>
    <t>Wanderer</t>
  </si>
  <si>
    <t>M Davies</t>
  </si>
  <si>
    <t>Ranger III</t>
  </si>
  <si>
    <t>N Wiggins</t>
  </si>
  <si>
    <t>Cygnet</t>
  </si>
  <si>
    <t>H Tusting</t>
  </si>
  <si>
    <t>Jessie May</t>
  </si>
  <si>
    <t>Reflection</t>
  </si>
  <si>
    <t>G Stables</t>
  </si>
  <si>
    <t>Joy</t>
  </si>
  <si>
    <t>Breeze</t>
  </si>
  <si>
    <t>H Fillery</t>
  </si>
  <si>
    <t>Sunset</t>
  </si>
  <si>
    <t>R Sales</t>
  </si>
  <si>
    <t>Matilda</t>
  </si>
  <si>
    <t>Valkyrie</t>
  </si>
  <si>
    <t>Vixen</t>
  </si>
  <si>
    <t>J Marr</t>
  </si>
  <si>
    <t>Mischief</t>
  </si>
  <si>
    <t>Whisper</t>
  </si>
  <si>
    <t>W P Bacon</t>
  </si>
  <si>
    <t>Melbourne Lady</t>
  </si>
  <si>
    <t>M Batson</t>
  </si>
  <si>
    <t>Teasel</t>
  </si>
  <si>
    <t>M D Frary</t>
  </si>
  <si>
    <t>Starlight Lady</t>
  </si>
  <si>
    <t>M McNamara</t>
  </si>
  <si>
    <t>Fantasia II</t>
  </si>
  <si>
    <t>Valkyrie IV</t>
  </si>
  <si>
    <t>S P Dexter</t>
  </si>
  <si>
    <t>Henrietta</t>
  </si>
  <si>
    <t>P Charlton</t>
  </si>
  <si>
    <t>Firebird</t>
  </si>
  <si>
    <t>R Richardson</t>
  </si>
  <si>
    <t>R F Smith</t>
  </si>
  <si>
    <t>Shadow</t>
  </si>
  <si>
    <t>R Swann</t>
  </si>
  <si>
    <t>D Walker</t>
  </si>
  <si>
    <t>Storm</t>
  </si>
  <si>
    <t>M Thwaites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</si>
  <si>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</si>
  <si>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</si>
  <si>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</si>
  <si>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</si>
  <si>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</si>
  <si>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</si>
  <si>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</si>
  <si>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</si>
  <si>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</si>
  <si>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</si>
  <si>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</si>
  <si>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</si>
  <si>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</si>
  <si>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</si>
  <si>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</si>
  <si>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</si>
  <si>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</si>
  <si>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</si>
  <si>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</si>
  <si>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</si>
  <si>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</si>
  <si>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</si>
  <si>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</si>
  <si>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</si>
  <si>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</si>
  <si>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</si>
  <si>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</si>
  <si>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</si>
  <si>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</si>
  <si>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</si>
  <si>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</si>
  <si>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</si>
  <si>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</si>
  <si>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</si>
  <si>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</si>
  <si>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</si>
  <si>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</si>
  <si>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</si>
  <si>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</si>
  <si>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</si>
  <si>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</si>
  <si>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</si>
  <si>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</si>
  <si>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</si>
  <si>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</si>
  <si>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</si>
  <si>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</si>
  <si>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</si>
  <si>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</si>
  <si>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</si>
  <si>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</si>
  <si>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</si>
  <si>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</si>
  <si>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</si>
  <si>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</si>
  <si>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</si>
  <si>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</si>
  <si>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</si>
  <si>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</si>
  <si>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</si>
  <si>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</si>
  <si>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</si>
  <si>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</si>
  <si>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</si>
  <si>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</si>
  <si>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</si>
  <si>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</si>
  <si>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</si>
  <si>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</si>
  <si>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</si>
  <si>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</si>
  <si>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</si>
  <si>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</si>
  <si>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</si>
  <si>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</si>
  <si>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</si>
  <si>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</si>
  <si>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</si>
  <si>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</si>
  <si>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</si>
  <si>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</si>
  <si>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</si>
  <si>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</si>
  <si>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</si>
  <si>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</si>
  <si>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</si>
  <si>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</si>
  <si>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</si>
  <si>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</si>
  <si>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</si>
  <si>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</si>
  <si>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</si>
  <si>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</si>
  <si>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</si>
  <si>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</si>
  <si>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</si>
  <si>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</si>
  <si>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</si>
  <si>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</si>
  <si>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</si>
  <si>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</si>
  <si>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</si>
  <si>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</si>
  <si>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</si>
  <si>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</si>
  <si>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Don</t>
  </si>
  <si>
    <t>J Royce</t>
  </si>
  <si>
    <t>Stella Genesta</t>
  </si>
  <si>
    <t>E Duff</t>
  </si>
  <si>
    <t>J Campbell</t>
  </si>
  <si>
    <t>C J Wilson</t>
  </si>
  <si>
    <t>D Smith</t>
  </si>
  <si>
    <t>M Wells</t>
  </si>
  <si>
    <t>M Cator</t>
  </si>
  <si>
    <t>G Howarth</t>
  </si>
  <si>
    <t>Honey</t>
  </si>
  <si>
    <t>D Mackley</t>
  </si>
  <si>
    <t>Martlet</t>
  </si>
  <si>
    <t>H Franzen</t>
  </si>
  <si>
    <t>P Dring</t>
  </si>
  <si>
    <t>C Shinn</t>
  </si>
  <si>
    <t>Dryad</t>
  </si>
  <si>
    <t>Nutcracker</t>
  </si>
  <si>
    <t>J Routledge</t>
  </si>
  <si>
    <t>Bewitched</t>
  </si>
  <si>
    <t>C Cator</t>
  </si>
  <si>
    <t>J Balding</t>
  </si>
  <si>
    <t>M Smith</t>
  </si>
  <si>
    <t>A Landamore</t>
  </si>
  <si>
    <t>J Gill</t>
  </si>
  <si>
    <t>D A Smith</t>
  </si>
  <si>
    <t>M J Ellis</t>
  </si>
  <si>
    <t>Stratus</t>
  </si>
  <si>
    <t>Nymph</t>
  </si>
  <si>
    <t>Anna</t>
  </si>
  <si>
    <t>R Branscombe</t>
  </si>
  <si>
    <t>Blythe Spirit</t>
  </si>
  <si>
    <t>W Bagshaw</t>
  </si>
  <si>
    <t>T Tracey</t>
  </si>
  <si>
    <t>Alchemy</t>
  </si>
  <si>
    <t>J Smith</t>
  </si>
  <si>
    <t>Meggie</t>
  </si>
  <si>
    <t>L Funnell</t>
  </si>
  <si>
    <t>M Barnes</t>
  </si>
  <si>
    <t>R Parker</t>
  </si>
  <si>
    <t>C Groves</t>
  </si>
  <si>
    <t>Emily</t>
  </si>
  <si>
    <t>G Bryan</t>
  </si>
  <si>
    <t>Golden Dawn</t>
  </si>
  <si>
    <t>K Webster</t>
  </si>
  <si>
    <t>A</t>
  </si>
  <si>
    <t>Wilberforce-Smith Tropy</t>
  </si>
  <si>
    <t>Grant Thornton Trophy</t>
  </si>
  <si>
    <t>Starlight Lady Trophy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</si>
</sst>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173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1" fontId="4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5"/>
  <sheetViews>
    <sheetView tabSelected="1" zoomScale="125" zoomScaleNormal="125" workbookViewId="0" topLeftCell="A79">
      <pane xSplit="2610" ySplit="1140" topLeftCell="A79" activePane="bottomRight" state="split"/>
      <selection pane="topLeft" activeCell="B31" sqref="B31"/>
      <selection pane="topRight" activeCell="E1" sqref="E1:E16384"/>
      <selection pane="bottomLeft" activeCell="A35" sqref="A35:IV35"/>
      <selection pane="bottomRight" activeCell="Z72" sqref="Z72:AE72"/>
    </sheetView>
  </sheetViews>
  <sheetFormatPr defaultColWidth="9.00390625" defaultRowHeight="15.75"/>
  <cols>
    <col min="1" max="1" width="3.625" style="80" customWidth="1"/>
    <col min="2" max="2" width="10.125" style="74" customWidth="1"/>
    <col min="3" max="3" width="11.50390625" style="15" customWidth="1"/>
    <col min="4" max="4" width="5.25390625" style="79" customWidth="1"/>
    <col min="5" max="5" width="3.375" style="19" customWidth="1"/>
    <col min="6" max="8" width="3.625" style="13" customWidth="1"/>
    <col min="9" max="11" width="3.625" style="8" customWidth="1"/>
    <col min="12" max="14" width="3.625" style="11" customWidth="1"/>
    <col min="15" max="17" width="3.625" style="13" customWidth="1"/>
    <col min="18" max="20" width="3.625" style="8" customWidth="1"/>
    <col min="21" max="23" width="3.625" style="9" customWidth="1"/>
    <col min="24" max="24" width="1.625" style="11" customWidth="1"/>
    <col min="25" max="27" width="3.625" style="48" customWidth="1"/>
    <col min="28" max="28" width="1.625" style="11" customWidth="1"/>
    <col min="29" max="31" width="3.625" style="48" customWidth="1"/>
    <col min="32" max="32" width="1.625" style="11" customWidth="1"/>
    <col min="33" max="33" width="2.75390625" style="63" customWidth="1"/>
    <col min="34" max="34" width="1.625" style="11" customWidth="1"/>
    <col min="35" max="38" width="9.00390625" style="48" customWidth="1"/>
    <col min="39" max="39" width="9.00390625" style="49" customWidth="1"/>
    <col min="40" max="40" width="9.00390625" style="50" customWidth="1"/>
    <col min="41" max="41" width="3.25390625" style="15" customWidth="1"/>
    <col min="42" max="16384" width="9.00390625" style="15" customWidth="1"/>
  </cols>
  <sheetData>
    <row r="1" spans="1:41" s="1" customFormat="1" ht="16.5" thickBot="1">
      <c r="A1" s="75" t="s">
        <v>0</v>
      </c>
      <c r="B1" s="72" t="s">
        <v>1</v>
      </c>
      <c r="C1" s="72" t="s">
        <v>2</v>
      </c>
      <c r="D1" s="76" t="s">
        <v>3</v>
      </c>
      <c r="E1" s="51" t="s">
        <v>4</v>
      </c>
      <c r="F1" s="14"/>
      <c r="G1" s="5" t="s">
        <v>5</v>
      </c>
      <c r="H1" s="5"/>
      <c r="I1" s="35"/>
      <c r="J1" s="3" t="s">
        <v>6</v>
      </c>
      <c r="K1" s="3"/>
      <c r="L1" s="10"/>
      <c r="M1" s="4" t="s">
        <v>7</v>
      </c>
      <c r="N1" s="4"/>
      <c r="O1" s="14"/>
      <c r="P1" s="5" t="s">
        <v>8</v>
      </c>
      <c r="Q1" s="5"/>
      <c r="R1" s="35"/>
      <c r="S1" s="3" t="s">
        <v>9</v>
      </c>
      <c r="T1" s="3"/>
      <c r="U1" s="36"/>
      <c r="V1" s="6" t="s">
        <v>10</v>
      </c>
      <c r="W1" s="6"/>
      <c r="X1" s="4"/>
      <c r="Y1" s="37"/>
      <c r="Z1" s="7" t="s">
        <v>11</v>
      </c>
      <c r="AA1" s="7"/>
      <c r="AB1" s="4"/>
      <c r="AC1" s="37"/>
      <c r="AD1" s="7" t="s">
        <v>12</v>
      </c>
      <c r="AE1" s="7"/>
      <c r="AF1" s="4"/>
      <c r="AG1" s="62" t="s">
        <v>13</v>
      </c>
      <c r="AH1" s="4"/>
      <c r="AI1" s="7" t="s">
        <v>14</v>
      </c>
      <c r="AJ1" s="7" t="s">
        <v>15</v>
      </c>
      <c r="AK1" s="7" t="s">
        <v>16</v>
      </c>
      <c r="AL1" s="7" t="s">
        <v>17</v>
      </c>
      <c r="AM1" s="52" t="s">
        <v>18</v>
      </c>
      <c r="AN1" s="53" t="s">
        <v>19</v>
      </c>
      <c r="AO1" s="1" t="s">
        <v>20</v>
      </c>
    </row>
    <row r="2" spans="1:40" s="1" customFormat="1" ht="13.5" thickBot="1">
      <c r="A2" s="75"/>
      <c r="B2" s="72"/>
      <c r="D2" s="76"/>
      <c r="E2" s="51"/>
      <c r="F2" s="5" t="s">
        <v>21</v>
      </c>
      <c r="G2" s="5" t="s">
        <v>22</v>
      </c>
      <c r="H2" s="5" t="s">
        <v>23</v>
      </c>
      <c r="I2" s="3" t="s">
        <v>21</v>
      </c>
      <c r="J2" s="3" t="s">
        <v>22</v>
      </c>
      <c r="K2" s="3" t="s">
        <v>23</v>
      </c>
      <c r="L2" s="4" t="s">
        <v>21</v>
      </c>
      <c r="M2" s="4" t="s">
        <v>22</v>
      </c>
      <c r="N2" s="4" t="s">
        <v>23</v>
      </c>
      <c r="O2" s="5" t="s">
        <v>21</v>
      </c>
      <c r="P2" s="5" t="s">
        <v>22</v>
      </c>
      <c r="Q2" s="5" t="s">
        <v>23</v>
      </c>
      <c r="R2" s="3" t="s">
        <v>21</v>
      </c>
      <c r="S2" s="3" t="s">
        <v>22</v>
      </c>
      <c r="T2" s="3" t="s">
        <v>23</v>
      </c>
      <c r="U2" s="6" t="s">
        <v>21</v>
      </c>
      <c r="V2" s="6" t="s">
        <v>22</v>
      </c>
      <c r="W2" s="6" t="s">
        <v>23</v>
      </c>
      <c r="X2" s="4"/>
      <c r="Y2" s="7" t="s">
        <v>21</v>
      </c>
      <c r="Z2" s="7" t="s">
        <v>22</v>
      </c>
      <c r="AA2" s="7" t="s">
        <v>23</v>
      </c>
      <c r="AB2" s="4"/>
      <c r="AC2" s="7" t="s">
        <v>21</v>
      </c>
      <c r="AD2" s="7" t="s">
        <v>22</v>
      </c>
      <c r="AE2" s="7" t="s">
        <v>23</v>
      </c>
      <c r="AF2" s="4"/>
      <c r="AG2" s="61">
        <v>0</v>
      </c>
      <c r="AH2" s="4" t="s">
        <v>24</v>
      </c>
      <c r="AI2" s="7" t="s">
        <v>25</v>
      </c>
      <c r="AJ2" s="7" t="s">
        <v>25</v>
      </c>
      <c r="AK2" s="7" t="s">
        <v>25</v>
      </c>
      <c r="AL2" s="7" t="s">
        <v>25</v>
      </c>
      <c r="AM2" s="52" t="s">
        <v>25</v>
      </c>
      <c r="AN2" s="53" t="s">
        <v>25</v>
      </c>
    </row>
    <row r="3" spans="2:33" ht="12.75">
      <c r="B3" s="74" t="s">
        <v>255</v>
      </c>
      <c r="AG3" s="89"/>
    </row>
    <row r="4" ht="12.75">
      <c r="AG4" s="89"/>
    </row>
    <row r="5" spans="1:41" ht="12.75">
      <c r="A5" s="81">
        <v>82</v>
      </c>
      <c r="B5" s="70" t="s">
        <v>160</v>
      </c>
      <c r="C5" s="70" t="s">
        <v>216</v>
      </c>
      <c r="D5" s="77">
        <v>32</v>
      </c>
      <c r="E5" s="81">
        <v>-9</v>
      </c>
      <c r="F5" s="55">
        <v>9</v>
      </c>
      <c r="G5" s="55">
        <v>45</v>
      </c>
      <c r="H5" s="55">
        <v>0</v>
      </c>
      <c r="I5" s="56">
        <v>11</v>
      </c>
      <c r="J5" s="56">
        <v>18</v>
      </c>
      <c r="K5" s="56">
        <v>48</v>
      </c>
      <c r="L5" s="57">
        <v>11</v>
      </c>
      <c r="M5" s="57">
        <v>29</v>
      </c>
      <c r="N5" s="57">
        <v>26</v>
      </c>
      <c r="O5" s="55">
        <v>13</v>
      </c>
      <c r="P5" s="55">
        <v>14</v>
      </c>
      <c r="Q5" s="55">
        <v>5</v>
      </c>
      <c r="R5" s="58">
        <v>13</v>
      </c>
      <c r="S5" s="58">
        <v>21</v>
      </c>
      <c r="T5" s="58">
        <v>32</v>
      </c>
      <c r="U5" s="59">
        <v>15</v>
      </c>
      <c r="V5" s="59">
        <v>20</v>
      </c>
      <c r="W5" s="60">
        <v>57</v>
      </c>
      <c r="Y5" s="48">
        <f>INT(AM5/3600)</f>
        <v>5</v>
      </c>
      <c r="Z5" s="48">
        <f>INT((AM5-Y5*3600)/60)</f>
        <v>17</v>
      </c>
      <c r="AA5" s="48">
        <f>AM5-(Y5*3600+Z5*60)</f>
        <v>52</v>
      </c>
      <c r="AC5" s="48">
        <f>INT(AN5/3600)</f>
        <v>4</v>
      </c>
      <c r="AD5" s="48">
        <f>INT((AN5-AC5*3600)/60)</f>
        <v>49</v>
      </c>
      <c r="AE5" s="48">
        <f>AN5-(AC5*3600+AD5*60)</f>
        <v>15.520000000000437</v>
      </c>
      <c r="AG5" s="63">
        <v>1</v>
      </c>
      <c r="AI5" s="48">
        <f>(N5+M5*60+L5*3600)-(K5+J5*60+I5*3600)</f>
        <v>638</v>
      </c>
      <c r="AJ5" s="48">
        <f>(T5+S5*60+R5*3600)-(Q5+P5*60+O5*3600)</f>
        <v>447</v>
      </c>
      <c r="AK5" s="48">
        <f>AI5+AJ5</f>
        <v>1085</v>
      </c>
      <c r="AL5" s="48">
        <f>(W5+V5*60+U5*3600)-(H5+G5*60+F5*3600)</f>
        <v>20157</v>
      </c>
      <c r="AM5" s="49">
        <f>ABS(AL5-AK5)</f>
        <v>19072</v>
      </c>
      <c r="AN5" s="50">
        <f>AM5*(0.01*(100+E5))</f>
        <v>17355.52</v>
      </c>
      <c r="AO5" s="15" t="str">
        <f>IF(D5="","",IF(D5&lt;25,"C",IF(D5&lt;28.01,"B","A")))</f>
        <v>A</v>
      </c>
    </row>
    <row r="6" spans="1:41" ht="12.75">
      <c r="A6" s="81">
        <v>70</v>
      </c>
      <c r="B6" s="70" t="s">
        <v>207</v>
      </c>
      <c r="C6" s="70" t="s">
        <v>208</v>
      </c>
      <c r="D6" s="77">
        <v>36</v>
      </c>
      <c r="E6" s="81">
        <v>3</v>
      </c>
      <c r="F6" s="55">
        <v>10</v>
      </c>
      <c r="G6" s="55">
        <v>0</v>
      </c>
      <c r="H6" s="55">
        <v>0</v>
      </c>
      <c r="I6" s="56">
        <v>11</v>
      </c>
      <c r="J6" s="56">
        <v>23</v>
      </c>
      <c r="K6" s="56">
        <v>49</v>
      </c>
      <c r="L6" s="57">
        <v>11</v>
      </c>
      <c r="M6" s="57">
        <v>28</v>
      </c>
      <c r="N6" s="57">
        <v>25</v>
      </c>
      <c r="O6" s="55">
        <v>13</v>
      </c>
      <c r="P6" s="55">
        <v>2</v>
      </c>
      <c r="Q6" s="55">
        <v>13</v>
      </c>
      <c r="R6" s="58">
        <v>13</v>
      </c>
      <c r="S6" s="58">
        <v>19</v>
      </c>
      <c r="T6" s="58">
        <v>5</v>
      </c>
      <c r="U6" s="59">
        <v>15</v>
      </c>
      <c r="V6" s="59">
        <v>5</v>
      </c>
      <c r="W6" s="60">
        <v>49</v>
      </c>
      <c r="Y6" s="48">
        <f>INT(AM6/3600)</f>
        <v>4</v>
      </c>
      <c r="Z6" s="48">
        <f>INT((AM6-Y6*3600)/60)</f>
        <v>44</v>
      </c>
      <c r="AA6" s="48">
        <f>AM6-(Y6*3600+Z6*60)</f>
        <v>21</v>
      </c>
      <c r="AC6" s="48">
        <f>INT(AN6/3600)</f>
        <v>4</v>
      </c>
      <c r="AD6" s="48">
        <f>INT((AN6-AC6*3600)/60)</f>
        <v>52</v>
      </c>
      <c r="AE6" s="48">
        <f>AN6-(AC6*3600+AD6*60)</f>
        <v>52.830000000001746</v>
      </c>
      <c r="AG6" s="63">
        <f aca="true" t="shared" si="0" ref="AG6:AG71">AG5+1</f>
        <v>2</v>
      </c>
      <c r="AI6" s="48">
        <f>(N6+M6*60+L6*3600)-(K6+J6*60+I6*3600)</f>
        <v>276</v>
      </c>
      <c r="AJ6" s="48">
        <f>(T6+S6*60+R6*3600)-(Q6+P6*60+O6*3600)</f>
        <v>1012</v>
      </c>
      <c r="AK6" s="48">
        <f>AI6+AJ6</f>
        <v>1288</v>
      </c>
      <c r="AL6" s="48">
        <f>(W6+V6*60+U6*3600)-(H6+G6*60+F6*3600)</f>
        <v>18349</v>
      </c>
      <c r="AM6" s="49">
        <f>ABS(AL6-AK6)</f>
        <v>17061</v>
      </c>
      <c r="AN6" s="50">
        <f>AM6*(0.01*(100+E6))</f>
        <v>17572.83</v>
      </c>
      <c r="AO6" s="15" t="str">
        <f>IF(D6="","",IF(D6&lt;25,"C",IF(D6&lt;28.01,"B","A")))</f>
        <v>A</v>
      </c>
    </row>
    <row r="7" spans="1:41" ht="12.75">
      <c r="A7" s="81">
        <v>11</v>
      </c>
      <c r="B7" s="70" t="s">
        <v>105</v>
      </c>
      <c r="C7" s="70" t="s">
        <v>231</v>
      </c>
      <c r="D7" s="77">
        <v>29</v>
      </c>
      <c r="E7" s="81">
        <v>2</v>
      </c>
      <c r="F7" s="55">
        <v>10</v>
      </c>
      <c r="G7" s="55">
        <v>45</v>
      </c>
      <c r="H7" s="55">
        <v>0</v>
      </c>
      <c r="I7" s="56">
        <v>12</v>
      </c>
      <c r="J7" s="56">
        <v>12</v>
      </c>
      <c r="K7" s="56">
        <v>30</v>
      </c>
      <c r="L7" s="57">
        <v>12</v>
      </c>
      <c r="M7" s="57">
        <v>27</v>
      </c>
      <c r="N7" s="57">
        <v>25</v>
      </c>
      <c r="O7" s="55">
        <v>14</v>
      </c>
      <c r="P7" s="55">
        <v>5</v>
      </c>
      <c r="Q7" s="55">
        <v>45</v>
      </c>
      <c r="R7" s="58">
        <v>14</v>
      </c>
      <c r="S7" s="58">
        <v>26</v>
      </c>
      <c r="T7" s="58">
        <v>54</v>
      </c>
      <c r="U7" s="59">
        <v>16</v>
      </c>
      <c r="V7" s="59">
        <v>8</v>
      </c>
      <c r="W7" s="60">
        <v>16</v>
      </c>
      <c r="Y7" s="48">
        <f>INT(AM7/3600)</f>
        <v>4</v>
      </c>
      <c r="Z7" s="48">
        <f>INT((AM7-Y7*3600)/60)</f>
        <v>47</v>
      </c>
      <c r="AA7" s="48">
        <f>AM7-(Y7*3600+Z7*60)</f>
        <v>12</v>
      </c>
      <c r="AC7" s="48">
        <f>INT(AN7/3600)</f>
        <v>4</v>
      </c>
      <c r="AD7" s="48">
        <f>INT((AN7-AC7*3600)/60)</f>
        <v>52</v>
      </c>
      <c r="AE7" s="48">
        <f>AN7-(AC7*3600+AD7*60)</f>
        <v>56.63999999999942</v>
      </c>
      <c r="AG7" s="63">
        <f t="shared" si="0"/>
        <v>3</v>
      </c>
      <c r="AI7" s="48">
        <f>(N7+M7*60+L7*3600)-(K7+J7*60+I7*3600)</f>
        <v>895</v>
      </c>
      <c r="AJ7" s="48">
        <f>(T7+S7*60+R7*3600)-(Q7+P7*60+O7*3600)</f>
        <v>1269</v>
      </c>
      <c r="AK7" s="48">
        <f>AI7+AJ7</f>
        <v>2164</v>
      </c>
      <c r="AL7" s="48">
        <f>(W7+V7*60+U7*3600)-(H7+G7*60+F7*3600)</f>
        <v>19396</v>
      </c>
      <c r="AM7" s="49">
        <f>ABS(AL7-AK7)</f>
        <v>17232</v>
      </c>
      <c r="AN7" s="50">
        <f>AM7*(0.01*(100+E7))</f>
        <v>17576.64</v>
      </c>
      <c r="AO7" s="15" t="str">
        <f>IF(D7="","",IF(D7&lt;25,"C",IF(D7&lt;28.01,"B","A")))</f>
        <v>A</v>
      </c>
    </row>
    <row r="8" spans="1:41" ht="12.75">
      <c r="A8" s="81">
        <v>316</v>
      </c>
      <c r="B8" s="70" t="s">
        <v>85</v>
      </c>
      <c r="C8" s="70" t="s">
        <v>86</v>
      </c>
      <c r="D8" s="77">
        <v>28.5</v>
      </c>
      <c r="E8" s="81">
        <v>-16</v>
      </c>
      <c r="F8" s="55">
        <v>9</v>
      </c>
      <c r="G8" s="55">
        <v>15</v>
      </c>
      <c r="H8" s="55">
        <v>0</v>
      </c>
      <c r="I8" s="56">
        <v>10</v>
      </c>
      <c r="J8" s="56">
        <v>59</v>
      </c>
      <c r="K8" s="56">
        <v>2</v>
      </c>
      <c r="L8" s="57">
        <v>11</v>
      </c>
      <c r="M8" s="57">
        <v>6</v>
      </c>
      <c r="N8" s="57">
        <v>7</v>
      </c>
      <c r="O8" s="55">
        <v>13</v>
      </c>
      <c r="P8" s="55">
        <v>1</v>
      </c>
      <c r="Q8" s="55">
        <v>43</v>
      </c>
      <c r="R8" s="58">
        <v>13</v>
      </c>
      <c r="S8" s="58">
        <v>27</v>
      </c>
      <c r="T8" s="58">
        <v>30</v>
      </c>
      <c r="U8" s="59">
        <v>15</v>
      </c>
      <c r="V8" s="59">
        <v>38</v>
      </c>
      <c r="W8" s="60">
        <v>15</v>
      </c>
      <c r="Y8" s="48">
        <f aca="true" t="shared" si="1" ref="Y8:Y71">INT(AM8/3600)</f>
        <v>5</v>
      </c>
      <c r="Z8" s="48">
        <f aca="true" t="shared" si="2" ref="Z8:Z71">INT((AM8-Y8*3600)/60)</f>
        <v>50</v>
      </c>
      <c r="AA8" s="48">
        <f aca="true" t="shared" si="3" ref="AA8:AA71">AM8-(Y8*3600+Z8*60)</f>
        <v>23</v>
      </c>
      <c r="AC8" s="48">
        <f aca="true" t="shared" si="4" ref="AC8:AC71">INT(AN8/3600)</f>
        <v>4</v>
      </c>
      <c r="AD8" s="48">
        <f aca="true" t="shared" si="5" ref="AD8:AD71">INT((AN8-AC8*3600)/60)</f>
        <v>54</v>
      </c>
      <c r="AE8" s="48">
        <f aca="true" t="shared" si="6" ref="AE8:AE71">AN8-(AC8*3600+AD8*60)</f>
        <v>19.31999999999971</v>
      </c>
      <c r="AG8" s="63">
        <f t="shared" si="0"/>
        <v>4</v>
      </c>
      <c r="AI8" s="48">
        <f aca="true" t="shared" si="7" ref="AI8:AI72">(N8+M8*60+L8*3600)-(K8+J8*60+I8*3600)</f>
        <v>425</v>
      </c>
      <c r="AJ8" s="48">
        <f aca="true" t="shared" si="8" ref="AJ8:AJ72">(T8+S8*60+R8*3600)-(Q8+P8*60+O8*3600)</f>
        <v>1547</v>
      </c>
      <c r="AK8" s="48">
        <f aca="true" t="shared" si="9" ref="AK8:AK72">AI8+AJ8</f>
        <v>1972</v>
      </c>
      <c r="AL8" s="48">
        <f aca="true" t="shared" si="10" ref="AL8:AL72">(W8+V8*60+U8*3600)-(H8+G8*60+F8*3600)</f>
        <v>22995</v>
      </c>
      <c r="AM8" s="49">
        <f aca="true" t="shared" si="11" ref="AM8:AM72">ABS(AL8-AK8)</f>
        <v>21023</v>
      </c>
      <c r="AN8" s="50">
        <f aca="true" t="shared" si="12" ref="AN8:AN72">AM8*(0.01*(100+E8))</f>
        <v>17659.32</v>
      </c>
      <c r="AO8" s="15" t="str">
        <f aca="true" t="shared" si="13" ref="AO8:AO72">IF(D8="","",IF(D8&lt;25,"C",IF(D8&lt;28.01,"B","A")))</f>
        <v>A</v>
      </c>
    </row>
    <row r="9" spans="1:41" ht="12.75">
      <c r="A9" s="81">
        <v>305</v>
      </c>
      <c r="B9" s="70" t="s">
        <v>250</v>
      </c>
      <c r="C9" s="70" t="s">
        <v>251</v>
      </c>
      <c r="D9" s="77">
        <v>30</v>
      </c>
      <c r="E9" s="81">
        <v>-22</v>
      </c>
      <c r="F9" s="55">
        <v>9</v>
      </c>
      <c r="G9" s="55">
        <v>0</v>
      </c>
      <c r="H9" s="55">
        <v>0</v>
      </c>
      <c r="I9" s="56">
        <v>10</v>
      </c>
      <c r="J9" s="56">
        <v>53</v>
      </c>
      <c r="K9" s="56">
        <v>44</v>
      </c>
      <c r="L9" s="57">
        <v>10</v>
      </c>
      <c r="M9" s="57">
        <v>59</v>
      </c>
      <c r="N9" s="57">
        <v>16</v>
      </c>
      <c r="O9" s="55">
        <v>13</v>
      </c>
      <c r="P9" s="55">
        <v>3</v>
      </c>
      <c r="Q9" s="55">
        <v>22</v>
      </c>
      <c r="R9" s="58">
        <v>13</v>
      </c>
      <c r="S9" s="58">
        <v>30</v>
      </c>
      <c r="T9" s="58">
        <v>39</v>
      </c>
      <c r="U9" s="59">
        <v>15</v>
      </c>
      <c r="V9" s="59">
        <v>50</v>
      </c>
      <c r="W9" s="60">
        <v>59</v>
      </c>
      <c r="Y9" s="48">
        <f>INT(AM9/3600)</f>
        <v>6</v>
      </c>
      <c r="Z9" s="48">
        <f>INT((AM9-Y9*3600)/60)</f>
        <v>18</v>
      </c>
      <c r="AA9" s="48">
        <f>AM9-(Y9*3600+Z9*60)</f>
        <v>10</v>
      </c>
      <c r="AC9" s="48">
        <f>INT(AN9/3600)</f>
        <v>4</v>
      </c>
      <c r="AD9" s="48">
        <f>INT((AN9-AC9*3600)/60)</f>
        <v>54</v>
      </c>
      <c r="AE9" s="48">
        <f>AN9-(AC9*3600+AD9*60)</f>
        <v>58.20000000000073</v>
      </c>
      <c r="AG9" s="63">
        <f t="shared" si="0"/>
        <v>5</v>
      </c>
      <c r="AI9" s="48">
        <f>(N9+M9*60+L9*3600)-(K9+J9*60+I9*3600)</f>
        <v>332</v>
      </c>
      <c r="AJ9" s="48">
        <f>(T9+S9*60+R9*3600)-(Q9+P9*60+O9*3600)</f>
        <v>1637</v>
      </c>
      <c r="AK9" s="48">
        <f>AI9+AJ9</f>
        <v>1969</v>
      </c>
      <c r="AL9" s="48">
        <f>(W9+V9*60+U9*3600)-(H9+G9*60+F9*3600)</f>
        <v>24659</v>
      </c>
      <c r="AM9" s="49">
        <f>ABS(AL9-AK9)</f>
        <v>22690</v>
      </c>
      <c r="AN9" s="50">
        <f>AM9*(0.01*(100+E9))</f>
        <v>17698.2</v>
      </c>
      <c r="AO9" s="15" t="s">
        <v>252</v>
      </c>
    </row>
    <row r="10" spans="1:41" ht="12.75">
      <c r="A10" s="81">
        <v>250</v>
      </c>
      <c r="B10" s="70" t="s">
        <v>100</v>
      </c>
      <c r="C10" s="70" t="s">
        <v>101</v>
      </c>
      <c r="D10" s="77">
        <v>35</v>
      </c>
      <c r="E10" s="81">
        <v>15</v>
      </c>
      <c r="F10" s="55">
        <v>11</v>
      </c>
      <c r="G10" s="55">
        <v>0</v>
      </c>
      <c r="H10" s="55">
        <v>0</v>
      </c>
      <c r="I10" s="56">
        <v>12</v>
      </c>
      <c r="J10" s="56">
        <v>18</v>
      </c>
      <c r="K10" s="56">
        <v>9</v>
      </c>
      <c r="L10" s="57">
        <v>12</v>
      </c>
      <c r="M10" s="57">
        <v>26</v>
      </c>
      <c r="N10" s="57">
        <v>32</v>
      </c>
      <c r="O10" s="55">
        <v>13</v>
      </c>
      <c r="P10" s="55">
        <v>55</v>
      </c>
      <c r="Q10" s="55">
        <v>1</v>
      </c>
      <c r="R10" s="58">
        <v>14</v>
      </c>
      <c r="S10" s="58">
        <v>28</v>
      </c>
      <c r="T10" s="58">
        <v>24</v>
      </c>
      <c r="U10" s="59">
        <v>15</v>
      </c>
      <c r="V10" s="59">
        <v>59</v>
      </c>
      <c r="W10" s="60">
        <v>20</v>
      </c>
      <c r="Y10" s="48">
        <f t="shared" si="1"/>
        <v>4</v>
      </c>
      <c r="Z10" s="48">
        <f t="shared" si="2"/>
        <v>17</v>
      </c>
      <c r="AA10" s="48">
        <f t="shared" si="3"/>
        <v>34</v>
      </c>
      <c r="AC10" s="48">
        <f t="shared" si="4"/>
        <v>4</v>
      </c>
      <c r="AD10" s="48">
        <f t="shared" si="5"/>
        <v>56</v>
      </c>
      <c r="AE10" s="48">
        <f t="shared" si="6"/>
        <v>12.100000000002183</v>
      </c>
      <c r="AG10" s="63">
        <f t="shared" si="0"/>
        <v>6</v>
      </c>
      <c r="AI10" s="48">
        <f t="shared" si="7"/>
        <v>503</v>
      </c>
      <c r="AJ10" s="48">
        <f t="shared" si="8"/>
        <v>2003</v>
      </c>
      <c r="AK10" s="48">
        <f t="shared" si="9"/>
        <v>2506</v>
      </c>
      <c r="AL10" s="48">
        <f t="shared" si="10"/>
        <v>17960</v>
      </c>
      <c r="AM10" s="49">
        <f t="shared" si="11"/>
        <v>15454</v>
      </c>
      <c r="AN10" s="50">
        <f t="shared" si="12"/>
        <v>17772.100000000002</v>
      </c>
      <c r="AO10" s="15" t="str">
        <f t="shared" si="13"/>
        <v>A</v>
      </c>
    </row>
    <row r="11" spans="1:41" ht="12.75">
      <c r="A11" s="81">
        <v>300</v>
      </c>
      <c r="B11" s="70" t="s">
        <v>76</v>
      </c>
      <c r="C11" s="70" t="s">
        <v>230</v>
      </c>
      <c r="D11" s="77">
        <v>30</v>
      </c>
      <c r="E11" s="81">
        <v>-1</v>
      </c>
      <c r="F11" s="55">
        <v>10</v>
      </c>
      <c r="G11" s="55">
        <v>0</v>
      </c>
      <c r="H11" s="55">
        <v>0</v>
      </c>
      <c r="I11" s="56">
        <v>11</v>
      </c>
      <c r="J11" s="56">
        <v>33</v>
      </c>
      <c r="K11" s="56">
        <v>38</v>
      </c>
      <c r="L11" s="57">
        <v>11</v>
      </c>
      <c r="M11" s="57">
        <v>38</v>
      </c>
      <c r="N11" s="57">
        <v>31</v>
      </c>
      <c r="O11" s="55">
        <v>13</v>
      </c>
      <c r="P11" s="55">
        <v>19</v>
      </c>
      <c r="Q11" s="55">
        <v>33</v>
      </c>
      <c r="R11" s="58">
        <v>13</v>
      </c>
      <c r="S11" s="58">
        <v>27</v>
      </c>
      <c r="T11" s="58">
        <v>13</v>
      </c>
      <c r="U11" s="59">
        <v>15</v>
      </c>
      <c r="V11" s="59">
        <v>13</v>
      </c>
      <c r="W11" s="60">
        <v>42</v>
      </c>
      <c r="Y11" s="48">
        <f>INT(AM11/3600)</f>
        <v>5</v>
      </c>
      <c r="Z11" s="48">
        <f>INT((AM11-Y11*3600)/60)</f>
        <v>1</v>
      </c>
      <c r="AA11" s="48">
        <f>AM11-(Y11*3600+Z11*60)</f>
        <v>9</v>
      </c>
      <c r="AC11" s="48">
        <f>INT(AN11/3600)</f>
        <v>4</v>
      </c>
      <c r="AD11" s="48">
        <f>INT((AN11-AC11*3600)/60)</f>
        <v>58</v>
      </c>
      <c r="AE11" s="48">
        <f>AN11-(AC11*3600+AD11*60)</f>
        <v>8.31000000000131</v>
      </c>
      <c r="AG11" s="63">
        <f t="shared" si="0"/>
        <v>7</v>
      </c>
      <c r="AI11" s="48">
        <f>(N11+M11*60+L11*3600)-(K11+J11*60+I11*3600)</f>
        <v>293</v>
      </c>
      <c r="AJ11" s="48">
        <f>(T11+S11*60+R11*3600)-(Q11+P11*60+O11*3600)</f>
        <v>460</v>
      </c>
      <c r="AK11" s="48">
        <f>AI11+AJ11</f>
        <v>753</v>
      </c>
      <c r="AL11" s="48">
        <f>(W11+V11*60+U11*3600)-(H11+G11*60+F11*3600)</f>
        <v>18822</v>
      </c>
      <c r="AM11" s="49">
        <f>ABS(AL11-AK11)</f>
        <v>18069</v>
      </c>
      <c r="AN11" s="50">
        <f>AM11*(0.01*(100+E11))</f>
        <v>17888.31</v>
      </c>
      <c r="AO11" s="15" t="str">
        <f>IF(D11="","",IF(D11&lt;25,"C",IF(D11&lt;28.01,"B","A")))</f>
        <v>A</v>
      </c>
    </row>
    <row r="12" spans="1:41" ht="12.75">
      <c r="A12" s="81">
        <v>323</v>
      </c>
      <c r="B12" s="70" t="s">
        <v>87</v>
      </c>
      <c r="C12" s="70" t="s">
        <v>88</v>
      </c>
      <c r="D12" s="77">
        <v>30</v>
      </c>
      <c r="E12" s="81">
        <v>15</v>
      </c>
      <c r="F12" s="55">
        <v>10</v>
      </c>
      <c r="G12" s="55">
        <v>15</v>
      </c>
      <c r="H12" s="55">
        <v>0</v>
      </c>
      <c r="I12" s="56">
        <v>11</v>
      </c>
      <c r="J12" s="56">
        <v>38</v>
      </c>
      <c r="K12" s="56">
        <v>36</v>
      </c>
      <c r="L12" s="57">
        <v>11</v>
      </c>
      <c r="M12" s="57">
        <v>42</v>
      </c>
      <c r="N12" s="57">
        <v>40</v>
      </c>
      <c r="O12" s="55">
        <v>13</v>
      </c>
      <c r="P12" s="55">
        <v>9</v>
      </c>
      <c r="Q12" s="55">
        <v>20</v>
      </c>
      <c r="R12" s="58">
        <v>13</v>
      </c>
      <c r="S12" s="58">
        <v>19</v>
      </c>
      <c r="T12" s="58">
        <v>49</v>
      </c>
      <c r="U12" s="59">
        <v>14</v>
      </c>
      <c r="V12" s="59">
        <v>49</v>
      </c>
      <c r="W12" s="60">
        <v>19</v>
      </c>
      <c r="Y12" s="48">
        <f t="shared" si="1"/>
        <v>4</v>
      </c>
      <c r="Z12" s="48">
        <f t="shared" si="2"/>
        <v>19</v>
      </c>
      <c r="AA12" s="48">
        <f t="shared" si="3"/>
        <v>46</v>
      </c>
      <c r="AC12" s="48">
        <f t="shared" si="4"/>
        <v>4</v>
      </c>
      <c r="AD12" s="48">
        <f t="shared" si="5"/>
        <v>58</v>
      </c>
      <c r="AE12" s="48">
        <f t="shared" si="6"/>
        <v>43.900000000001455</v>
      </c>
      <c r="AG12" s="63">
        <f t="shared" si="0"/>
        <v>8</v>
      </c>
      <c r="AI12" s="48">
        <f t="shared" si="7"/>
        <v>244</v>
      </c>
      <c r="AJ12" s="48">
        <f t="shared" si="8"/>
        <v>629</v>
      </c>
      <c r="AK12" s="48">
        <f t="shared" si="9"/>
        <v>873</v>
      </c>
      <c r="AL12" s="48">
        <f t="shared" si="10"/>
        <v>16459</v>
      </c>
      <c r="AM12" s="49">
        <f t="shared" si="11"/>
        <v>15586</v>
      </c>
      <c r="AN12" s="50">
        <f t="shared" si="12"/>
        <v>17923.9</v>
      </c>
      <c r="AO12" s="15" t="str">
        <f t="shared" si="13"/>
        <v>A</v>
      </c>
    </row>
    <row r="13" spans="1:41" ht="12.75">
      <c r="A13" s="81">
        <v>335</v>
      </c>
      <c r="B13" s="70" t="s">
        <v>94</v>
      </c>
      <c r="C13" s="70" t="s">
        <v>95</v>
      </c>
      <c r="D13" s="77">
        <v>30</v>
      </c>
      <c r="E13" s="81">
        <v>3</v>
      </c>
      <c r="F13" s="55">
        <v>10</v>
      </c>
      <c r="G13" s="55">
        <v>15</v>
      </c>
      <c r="H13" s="55">
        <v>0</v>
      </c>
      <c r="I13" s="56">
        <v>11</v>
      </c>
      <c r="J13" s="56">
        <v>42</v>
      </c>
      <c r="K13" s="56">
        <v>3</v>
      </c>
      <c r="L13" s="57">
        <v>11</v>
      </c>
      <c r="M13" s="57">
        <v>48</v>
      </c>
      <c r="N13" s="57">
        <v>27</v>
      </c>
      <c r="O13" s="55">
        <v>13</v>
      </c>
      <c r="P13" s="55">
        <v>25</v>
      </c>
      <c r="Q13" s="55">
        <v>4</v>
      </c>
      <c r="R13" s="58">
        <v>13</v>
      </c>
      <c r="S13" s="58">
        <v>31</v>
      </c>
      <c r="T13" s="58">
        <v>27</v>
      </c>
      <c r="U13" s="59">
        <v>15</v>
      </c>
      <c r="V13" s="59">
        <v>18</v>
      </c>
      <c r="W13" s="60">
        <v>17</v>
      </c>
      <c r="Y13" s="48">
        <f>INT(AM13/3600)</f>
        <v>4</v>
      </c>
      <c r="Z13" s="48">
        <f>INT((AM13-Y13*3600)/60)</f>
        <v>50</v>
      </c>
      <c r="AA13" s="48">
        <f>AM13-(Y13*3600+Z13*60)</f>
        <v>30</v>
      </c>
      <c r="AC13" s="48">
        <f>INT(AN13/3600)</f>
        <v>4</v>
      </c>
      <c r="AD13" s="48">
        <f>INT((AN13-AC13*3600)/60)</f>
        <v>59</v>
      </c>
      <c r="AE13" s="48">
        <f>AN13-(AC13*3600+AD13*60)</f>
        <v>12.900000000001455</v>
      </c>
      <c r="AG13" s="63">
        <f t="shared" si="0"/>
        <v>9</v>
      </c>
      <c r="AI13" s="48">
        <f>(N13+M13*60+L13*3600)-(K13+J13*60+I13*3600)</f>
        <v>384</v>
      </c>
      <c r="AJ13" s="48">
        <f>(T13+S13*60+R13*3600)-(Q13+P13*60+O13*3600)</f>
        <v>383</v>
      </c>
      <c r="AK13" s="48">
        <f>AI13+AJ13</f>
        <v>767</v>
      </c>
      <c r="AL13" s="48">
        <f>(W13+V13*60+U13*3600)-(H13+G13*60+F13*3600)</f>
        <v>18197</v>
      </c>
      <c r="AM13" s="49">
        <f>ABS(AL13-AK13)</f>
        <v>17430</v>
      </c>
      <c r="AN13" s="50">
        <f>AM13*(0.01*(100+E13))</f>
        <v>17952.9</v>
      </c>
      <c r="AO13" s="15" t="str">
        <f>IF(D13="","",IF(D13&lt;25,"C",IF(D13&lt;28.01,"B","A")))</f>
        <v>A</v>
      </c>
    </row>
    <row r="14" spans="1:41" ht="12.75">
      <c r="A14" s="81">
        <v>127</v>
      </c>
      <c r="B14" s="70" t="s">
        <v>51</v>
      </c>
      <c r="C14" s="70" t="s">
        <v>52</v>
      </c>
      <c r="D14" s="86">
        <v>31</v>
      </c>
      <c r="E14" s="81">
        <v>-7</v>
      </c>
      <c r="F14" s="55">
        <v>9</v>
      </c>
      <c r="G14" s="55">
        <v>0</v>
      </c>
      <c r="H14" s="55">
        <v>0</v>
      </c>
      <c r="I14" s="56">
        <v>10</v>
      </c>
      <c r="J14" s="56">
        <v>38</v>
      </c>
      <c r="K14" s="56">
        <v>11</v>
      </c>
      <c r="L14" s="57">
        <v>10</v>
      </c>
      <c r="M14" s="57">
        <v>43</v>
      </c>
      <c r="N14" s="57">
        <v>19</v>
      </c>
      <c r="O14" s="55">
        <v>12</v>
      </c>
      <c r="P14" s="55">
        <v>26</v>
      </c>
      <c r="Q14" s="55">
        <v>23</v>
      </c>
      <c r="R14" s="58">
        <v>12</v>
      </c>
      <c r="S14" s="58">
        <v>35</v>
      </c>
      <c r="T14" s="58">
        <v>40</v>
      </c>
      <c r="U14" s="59">
        <v>14</v>
      </c>
      <c r="V14" s="59">
        <v>36</v>
      </c>
      <c r="W14" s="60">
        <v>27</v>
      </c>
      <c r="Y14" s="48">
        <f t="shared" si="1"/>
        <v>5</v>
      </c>
      <c r="Z14" s="48">
        <f t="shared" si="2"/>
        <v>22</v>
      </c>
      <c r="AA14" s="48">
        <f t="shared" si="3"/>
        <v>2</v>
      </c>
      <c r="AC14" s="48">
        <f t="shared" si="4"/>
        <v>4</v>
      </c>
      <c r="AD14" s="48">
        <f t="shared" si="5"/>
        <v>59</v>
      </c>
      <c r="AE14" s="48">
        <f t="shared" si="6"/>
        <v>29.459999999999127</v>
      </c>
      <c r="AG14" s="63">
        <f t="shared" si="0"/>
        <v>10</v>
      </c>
      <c r="AI14" s="48">
        <f t="shared" si="7"/>
        <v>308</v>
      </c>
      <c r="AJ14" s="48">
        <f t="shared" si="8"/>
        <v>557</v>
      </c>
      <c r="AK14" s="48">
        <f t="shared" si="9"/>
        <v>865</v>
      </c>
      <c r="AL14" s="48">
        <f t="shared" si="10"/>
        <v>20187</v>
      </c>
      <c r="AM14" s="49">
        <f t="shared" si="11"/>
        <v>19322</v>
      </c>
      <c r="AN14" s="50">
        <f t="shared" si="12"/>
        <v>17969.46</v>
      </c>
      <c r="AO14" s="15" t="str">
        <f t="shared" si="13"/>
        <v>A</v>
      </c>
    </row>
    <row r="15" spans="1:41" ht="12.75">
      <c r="A15" s="81">
        <v>3</v>
      </c>
      <c r="B15" s="70" t="s">
        <v>26</v>
      </c>
      <c r="C15" s="70" t="s">
        <v>27</v>
      </c>
      <c r="D15" s="77">
        <v>38</v>
      </c>
      <c r="E15" s="81">
        <v>9</v>
      </c>
      <c r="F15" s="55">
        <v>10</v>
      </c>
      <c r="G15" s="55">
        <v>45</v>
      </c>
      <c r="H15" s="55">
        <v>0</v>
      </c>
      <c r="I15" s="56">
        <v>12</v>
      </c>
      <c r="J15" s="56">
        <v>8</v>
      </c>
      <c r="K15" s="56">
        <v>45</v>
      </c>
      <c r="L15" s="57">
        <v>12</v>
      </c>
      <c r="M15" s="57">
        <v>27</v>
      </c>
      <c r="N15" s="57">
        <v>6</v>
      </c>
      <c r="O15" s="55">
        <v>14</v>
      </c>
      <c r="P15" s="55">
        <v>2</v>
      </c>
      <c r="Q15" s="55">
        <v>16</v>
      </c>
      <c r="R15" s="58">
        <v>14</v>
      </c>
      <c r="S15" s="58">
        <v>30</v>
      </c>
      <c r="T15" s="58">
        <v>5</v>
      </c>
      <c r="U15" s="59">
        <v>16</v>
      </c>
      <c r="V15" s="59">
        <v>8</v>
      </c>
      <c r="W15" s="60">
        <v>44</v>
      </c>
      <c r="Y15" s="48">
        <f t="shared" si="1"/>
        <v>4</v>
      </c>
      <c r="Z15" s="48">
        <f t="shared" si="2"/>
        <v>37</v>
      </c>
      <c r="AA15" s="48">
        <f t="shared" si="3"/>
        <v>34</v>
      </c>
      <c r="AC15" s="48">
        <f t="shared" si="4"/>
        <v>5</v>
      </c>
      <c r="AD15" s="48">
        <f t="shared" si="5"/>
        <v>2</v>
      </c>
      <c r="AE15" s="48">
        <f t="shared" si="6"/>
        <v>32.86000000000058</v>
      </c>
      <c r="AG15" s="63">
        <f t="shared" si="0"/>
        <v>11</v>
      </c>
      <c r="AI15" s="48">
        <f t="shared" si="7"/>
        <v>1101</v>
      </c>
      <c r="AJ15" s="48">
        <f t="shared" si="8"/>
        <v>1669</v>
      </c>
      <c r="AK15" s="48">
        <f t="shared" si="9"/>
        <v>2770</v>
      </c>
      <c r="AL15" s="48">
        <f t="shared" si="10"/>
        <v>19424</v>
      </c>
      <c r="AM15" s="49">
        <f t="shared" si="11"/>
        <v>16654</v>
      </c>
      <c r="AN15" s="50">
        <f t="shared" si="12"/>
        <v>18152.86</v>
      </c>
      <c r="AO15" s="15" t="str">
        <f t="shared" si="13"/>
        <v>A</v>
      </c>
    </row>
    <row r="16" spans="1:41" ht="12.75">
      <c r="A16" s="81">
        <v>117</v>
      </c>
      <c r="B16" s="70" t="s">
        <v>47</v>
      </c>
      <c r="C16" s="70" t="s">
        <v>48</v>
      </c>
      <c r="D16" s="77">
        <v>34.5</v>
      </c>
      <c r="E16" s="81">
        <v>-7</v>
      </c>
      <c r="F16" s="55">
        <v>9</v>
      </c>
      <c r="G16" s="55">
        <v>30</v>
      </c>
      <c r="H16" s="55">
        <v>0</v>
      </c>
      <c r="I16" s="56">
        <v>11</v>
      </c>
      <c r="J16" s="56">
        <v>7</v>
      </c>
      <c r="K16" s="56">
        <v>36</v>
      </c>
      <c r="L16" s="57">
        <v>11</v>
      </c>
      <c r="M16" s="57">
        <v>27</v>
      </c>
      <c r="N16" s="57">
        <v>58</v>
      </c>
      <c r="O16" s="55">
        <v>13</v>
      </c>
      <c r="P16" s="55">
        <v>16</v>
      </c>
      <c r="Q16" s="55">
        <v>31</v>
      </c>
      <c r="R16" s="58">
        <v>13</v>
      </c>
      <c r="S16" s="58">
        <v>22</v>
      </c>
      <c r="T16" s="58">
        <v>13</v>
      </c>
      <c r="U16" s="59">
        <v>15</v>
      </c>
      <c r="V16" s="59">
        <v>23</v>
      </c>
      <c r="W16" s="60">
        <v>10</v>
      </c>
      <c r="Y16" s="48">
        <f>INT(AM16/3600)</f>
        <v>5</v>
      </c>
      <c r="Z16" s="48">
        <f>INT((AM16-Y16*3600)/60)</f>
        <v>27</v>
      </c>
      <c r="AA16" s="48">
        <f>AM16-(Y16*3600+Z16*60)</f>
        <v>6</v>
      </c>
      <c r="AC16" s="48">
        <f>INT(AN16/3600)</f>
        <v>5</v>
      </c>
      <c r="AD16" s="48">
        <f>INT((AN16-AC16*3600)/60)</f>
        <v>4</v>
      </c>
      <c r="AE16" s="48">
        <f>AN16-(AC16*3600+AD16*60)</f>
        <v>12.180000000000291</v>
      </c>
      <c r="AG16" s="63">
        <f t="shared" si="0"/>
        <v>12</v>
      </c>
      <c r="AI16" s="48">
        <f>(N16+M16*60+L16*3600)-(K16+J16*60+I16*3600)</f>
        <v>1222</v>
      </c>
      <c r="AJ16" s="48">
        <f>(T16+S16*60+R16*3600)-(Q16+P16*60+O16*3600)</f>
        <v>342</v>
      </c>
      <c r="AK16" s="48">
        <f>AI16+AJ16</f>
        <v>1564</v>
      </c>
      <c r="AL16" s="48">
        <f>(W16+V16*60+U16*3600)-(H16+G16*60+F16*3600)</f>
        <v>21190</v>
      </c>
      <c r="AM16" s="49">
        <f>ABS(AL16-AK16)</f>
        <v>19626</v>
      </c>
      <c r="AN16" s="50">
        <f>AM16*(0.01*(100+E16))</f>
        <v>18252.18</v>
      </c>
      <c r="AO16" s="15" t="str">
        <f>IF(D16="","",IF(D16&lt;25,"C",IF(D16&lt;28.01,"B","A")))</f>
        <v>A</v>
      </c>
    </row>
    <row r="17" spans="1:41" ht="12.75">
      <c r="A17" s="81">
        <v>177</v>
      </c>
      <c r="B17" s="70" t="s">
        <v>72</v>
      </c>
      <c r="C17" s="70" t="s">
        <v>206</v>
      </c>
      <c r="D17" s="77">
        <v>32</v>
      </c>
      <c r="E17" s="81">
        <v>-1</v>
      </c>
      <c r="F17" s="55">
        <v>10</v>
      </c>
      <c r="G17" s="55">
        <v>30</v>
      </c>
      <c r="H17" s="55">
        <v>0</v>
      </c>
      <c r="I17" s="56">
        <v>12</v>
      </c>
      <c r="J17" s="56">
        <v>3</v>
      </c>
      <c r="K17" s="56">
        <v>33</v>
      </c>
      <c r="L17" s="57">
        <v>12</v>
      </c>
      <c r="M17" s="57">
        <v>32</v>
      </c>
      <c r="N17" s="57">
        <v>19</v>
      </c>
      <c r="O17" s="55">
        <v>14</v>
      </c>
      <c r="P17" s="55">
        <v>18</v>
      </c>
      <c r="Q17" s="55">
        <v>37</v>
      </c>
      <c r="R17" s="58">
        <v>14</v>
      </c>
      <c r="S17" s="58">
        <v>31</v>
      </c>
      <c r="T17" s="58">
        <v>45</v>
      </c>
      <c r="U17" s="59">
        <v>16</v>
      </c>
      <c r="V17" s="59">
        <v>19</v>
      </c>
      <c r="W17" s="60">
        <v>33</v>
      </c>
      <c r="Y17" s="48">
        <f t="shared" si="1"/>
        <v>5</v>
      </c>
      <c r="Z17" s="48">
        <f t="shared" si="2"/>
        <v>7</v>
      </c>
      <c r="AA17" s="48">
        <f t="shared" si="3"/>
        <v>39</v>
      </c>
      <c r="AC17" s="48">
        <f t="shared" si="4"/>
        <v>5</v>
      </c>
      <c r="AD17" s="48">
        <f t="shared" si="5"/>
        <v>4</v>
      </c>
      <c r="AE17" s="48">
        <f t="shared" si="6"/>
        <v>34.409999999999854</v>
      </c>
      <c r="AG17" s="63">
        <f t="shared" si="0"/>
        <v>13</v>
      </c>
      <c r="AI17" s="48">
        <f t="shared" si="7"/>
        <v>1726</v>
      </c>
      <c r="AJ17" s="48">
        <f t="shared" si="8"/>
        <v>788</v>
      </c>
      <c r="AK17" s="48">
        <f t="shared" si="9"/>
        <v>2514</v>
      </c>
      <c r="AL17" s="48">
        <f t="shared" si="10"/>
        <v>20973</v>
      </c>
      <c r="AM17" s="49">
        <f t="shared" si="11"/>
        <v>18459</v>
      </c>
      <c r="AN17" s="50">
        <f t="shared" si="12"/>
        <v>18274.41</v>
      </c>
      <c r="AO17" s="15" t="str">
        <f t="shared" si="13"/>
        <v>A</v>
      </c>
    </row>
    <row r="18" spans="1:41" ht="12.75">
      <c r="A18" s="81">
        <v>2</v>
      </c>
      <c r="B18" s="70" t="s">
        <v>102</v>
      </c>
      <c r="C18" s="70" t="s">
        <v>211</v>
      </c>
      <c r="D18" s="77">
        <v>35</v>
      </c>
      <c r="E18" s="81">
        <v>-1</v>
      </c>
      <c r="F18" s="55">
        <v>9</v>
      </c>
      <c r="G18" s="55">
        <v>15</v>
      </c>
      <c r="H18" s="55">
        <v>0</v>
      </c>
      <c r="I18" s="56">
        <v>10</v>
      </c>
      <c r="J18" s="56">
        <v>48</v>
      </c>
      <c r="K18" s="56">
        <v>1</v>
      </c>
      <c r="L18" s="57">
        <v>10</v>
      </c>
      <c r="M18" s="57">
        <v>55</v>
      </c>
      <c r="N18" s="57">
        <v>19</v>
      </c>
      <c r="O18" s="55">
        <v>12</v>
      </c>
      <c r="P18" s="55">
        <v>36</v>
      </c>
      <c r="Q18" s="55">
        <v>38</v>
      </c>
      <c r="R18" s="58">
        <v>12</v>
      </c>
      <c r="S18" s="58">
        <v>43</v>
      </c>
      <c r="T18" s="58">
        <v>14</v>
      </c>
      <c r="U18" s="59">
        <v>14</v>
      </c>
      <c r="V18" s="59">
        <v>36</v>
      </c>
      <c r="W18" s="60">
        <v>37</v>
      </c>
      <c r="Y18" s="48">
        <f t="shared" si="1"/>
        <v>5</v>
      </c>
      <c r="Z18" s="48">
        <f t="shared" si="2"/>
        <v>7</v>
      </c>
      <c r="AA18" s="48">
        <f t="shared" si="3"/>
        <v>43</v>
      </c>
      <c r="AC18" s="48">
        <f t="shared" si="4"/>
        <v>5</v>
      </c>
      <c r="AD18" s="48">
        <f t="shared" si="5"/>
        <v>4</v>
      </c>
      <c r="AE18" s="48">
        <f t="shared" si="6"/>
        <v>38.36999999999898</v>
      </c>
      <c r="AG18" s="63">
        <f t="shared" si="0"/>
        <v>14</v>
      </c>
      <c r="AI18" s="48">
        <f t="shared" si="7"/>
        <v>438</v>
      </c>
      <c r="AJ18" s="48">
        <f t="shared" si="8"/>
        <v>396</v>
      </c>
      <c r="AK18" s="48">
        <f t="shared" si="9"/>
        <v>834</v>
      </c>
      <c r="AL18" s="48">
        <f t="shared" si="10"/>
        <v>19297</v>
      </c>
      <c r="AM18" s="49">
        <f t="shared" si="11"/>
        <v>18463</v>
      </c>
      <c r="AN18" s="50">
        <f t="shared" si="12"/>
        <v>18278.37</v>
      </c>
      <c r="AO18" s="15" t="str">
        <f t="shared" si="13"/>
        <v>A</v>
      </c>
    </row>
    <row r="19" spans="1:41" ht="12.75">
      <c r="A19" s="81">
        <v>373</v>
      </c>
      <c r="B19" s="70" t="s">
        <v>243</v>
      </c>
      <c r="C19" s="70" t="s">
        <v>244</v>
      </c>
      <c r="D19" s="77">
        <v>34</v>
      </c>
      <c r="E19" s="81">
        <v>10</v>
      </c>
      <c r="F19" s="55">
        <v>10</v>
      </c>
      <c r="G19" s="55">
        <v>0</v>
      </c>
      <c r="H19" s="55">
        <v>0</v>
      </c>
      <c r="I19" s="56">
        <v>11</v>
      </c>
      <c r="J19" s="56">
        <v>26</v>
      </c>
      <c r="K19" s="56">
        <v>44</v>
      </c>
      <c r="L19" s="57">
        <v>11</v>
      </c>
      <c r="M19" s="57">
        <v>31</v>
      </c>
      <c r="N19" s="57">
        <v>44</v>
      </c>
      <c r="O19" s="55">
        <v>13</v>
      </c>
      <c r="P19" s="55">
        <v>6</v>
      </c>
      <c r="Q19" s="55">
        <v>1</v>
      </c>
      <c r="R19" s="58">
        <v>13</v>
      </c>
      <c r="S19" s="58">
        <v>21</v>
      </c>
      <c r="T19" s="58">
        <v>4</v>
      </c>
      <c r="U19" s="59">
        <v>14</v>
      </c>
      <c r="V19" s="59">
        <v>58</v>
      </c>
      <c r="W19" s="60">
        <v>19</v>
      </c>
      <c r="Y19" s="48">
        <f>INT(AM19/3600)</f>
        <v>4</v>
      </c>
      <c r="Z19" s="48">
        <f>INT((AM19-Y19*3600)/60)</f>
        <v>38</v>
      </c>
      <c r="AA19" s="48">
        <f>AM19-(Y19*3600+Z19*60)</f>
        <v>16</v>
      </c>
      <c r="AC19" s="48">
        <f>INT(AN19/3600)</f>
        <v>5</v>
      </c>
      <c r="AD19" s="48">
        <f>INT((AN19-AC19*3600)/60)</f>
        <v>6</v>
      </c>
      <c r="AE19" s="48">
        <f>AN19-(AC19*3600+AD19*60)</f>
        <v>5.600000000002183</v>
      </c>
      <c r="AG19" s="63">
        <f t="shared" si="0"/>
        <v>15</v>
      </c>
      <c r="AI19" s="48">
        <f>(N19+M19*60+L19*3600)-(K19+J19*60+I19*3600)</f>
        <v>300</v>
      </c>
      <c r="AJ19" s="48">
        <f>(T19+S19*60+R19*3600)-(Q19+P19*60+O19*3600)</f>
        <v>903</v>
      </c>
      <c r="AK19" s="48">
        <f>AI19+AJ19</f>
        <v>1203</v>
      </c>
      <c r="AL19" s="48">
        <f>(W19+V19*60+U19*3600)-(H19+G19*60+F19*3600)</f>
        <v>17899</v>
      </c>
      <c r="AM19" s="49">
        <f>ABS(AL19-AK19)</f>
        <v>16696</v>
      </c>
      <c r="AN19" s="50">
        <f>AM19*(0.01*(100+E19))</f>
        <v>18365.600000000002</v>
      </c>
      <c r="AO19" s="15" t="str">
        <f>IF(D19="","",IF(D19&lt;25,"C",IF(D19&lt;28.01,"B","A")))</f>
        <v>A</v>
      </c>
    </row>
    <row r="20" spans="1:41" ht="12.75">
      <c r="A20" s="81">
        <v>9</v>
      </c>
      <c r="B20" s="70" t="s">
        <v>104</v>
      </c>
      <c r="C20" s="70" t="s">
        <v>212</v>
      </c>
      <c r="D20" s="77">
        <v>29</v>
      </c>
      <c r="E20" s="81">
        <v>-7</v>
      </c>
      <c r="F20" s="55">
        <v>9</v>
      </c>
      <c r="G20" s="55">
        <v>30</v>
      </c>
      <c r="H20" s="55">
        <v>0</v>
      </c>
      <c r="I20" s="56">
        <v>11</v>
      </c>
      <c r="J20" s="56">
        <v>10</v>
      </c>
      <c r="K20" s="56">
        <v>35</v>
      </c>
      <c r="L20" s="57">
        <v>11</v>
      </c>
      <c r="M20" s="57">
        <v>33</v>
      </c>
      <c r="N20" s="57">
        <v>19</v>
      </c>
      <c r="O20" s="55">
        <v>13</v>
      </c>
      <c r="P20" s="55">
        <v>23</v>
      </c>
      <c r="Q20" s="55">
        <v>23</v>
      </c>
      <c r="R20" s="58">
        <v>13</v>
      </c>
      <c r="S20" s="58">
        <v>30</v>
      </c>
      <c r="T20" s="58">
        <v>25</v>
      </c>
      <c r="U20" s="59">
        <v>15</v>
      </c>
      <c r="V20" s="59">
        <v>32</v>
      </c>
      <c r="W20" s="60">
        <v>48</v>
      </c>
      <c r="Y20" s="48">
        <f t="shared" si="1"/>
        <v>5</v>
      </c>
      <c r="Z20" s="48">
        <f t="shared" si="2"/>
        <v>33</v>
      </c>
      <c r="AA20" s="48">
        <f t="shared" si="3"/>
        <v>2</v>
      </c>
      <c r="AC20" s="48">
        <f t="shared" si="4"/>
        <v>5</v>
      </c>
      <c r="AD20" s="48">
        <f t="shared" si="5"/>
        <v>9</v>
      </c>
      <c r="AE20" s="48">
        <f t="shared" si="6"/>
        <v>43.26000000000204</v>
      </c>
      <c r="AG20" s="63">
        <f t="shared" si="0"/>
        <v>16</v>
      </c>
      <c r="AI20" s="48">
        <f t="shared" si="7"/>
        <v>1364</v>
      </c>
      <c r="AJ20" s="48">
        <f t="shared" si="8"/>
        <v>422</v>
      </c>
      <c r="AK20" s="48">
        <f t="shared" si="9"/>
        <v>1786</v>
      </c>
      <c r="AL20" s="48">
        <f t="shared" si="10"/>
        <v>21768</v>
      </c>
      <c r="AM20" s="49">
        <f t="shared" si="11"/>
        <v>19982</v>
      </c>
      <c r="AN20" s="50">
        <f t="shared" si="12"/>
        <v>18583.260000000002</v>
      </c>
      <c r="AO20" s="15" t="str">
        <f t="shared" si="13"/>
        <v>A</v>
      </c>
    </row>
    <row r="21" spans="1:41" ht="12.75">
      <c r="A21" s="81">
        <v>149</v>
      </c>
      <c r="B21" s="70" t="s">
        <v>209</v>
      </c>
      <c r="C21" s="70" t="s">
        <v>210</v>
      </c>
      <c r="D21" s="77">
        <v>30</v>
      </c>
      <c r="E21" s="81">
        <v>-18</v>
      </c>
      <c r="F21" s="55">
        <v>8</v>
      </c>
      <c r="G21" s="55">
        <v>30</v>
      </c>
      <c r="H21" s="55">
        <v>0</v>
      </c>
      <c r="I21" s="56">
        <v>10</v>
      </c>
      <c r="J21" s="56">
        <v>31</v>
      </c>
      <c r="K21" s="56">
        <v>14</v>
      </c>
      <c r="L21" s="57">
        <v>10</v>
      </c>
      <c r="M21" s="57">
        <v>38</v>
      </c>
      <c r="N21" s="57">
        <v>37</v>
      </c>
      <c r="O21" s="55">
        <v>12</v>
      </c>
      <c r="P21" s="55">
        <v>34</v>
      </c>
      <c r="Q21" s="55">
        <v>58</v>
      </c>
      <c r="R21" s="58">
        <v>12</v>
      </c>
      <c r="S21" s="58">
        <v>45</v>
      </c>
      <c r="T21" s="58">
        <v>17</v>
      </c>
      <c r="U21" s="59">
        <v>15</v>
      </c>
      <c r="V21" s="59">
        <v>5</v>
      </c>
      <c r="W21" s="60">
        <v>38</v>
      </c>
      <c r="Y21" s="48">
        <f t="shared" si="1"/>
        <v>6</v>
      </c>
      <c r="Z21" s="48">
        <f t="shared" si="2"/>
        <v>17</v>
      </c>
      <c r="AA21" s="48">
        <f t="shared" si="3"/>
        <v>56</v>
      </c>
      <c r="AC21" s="48">
        <f t="shared" si="4"/>
        <v>5</v>
      </c>
      <c r="AD21" s="48">
        <f t="shared" si="5"/>
        <v>9</v>
      </c>
      <c r="AE21" s="48">
        <f t="shared" si="6"/>
        <v>54.31999999999971</v>
      </c>
      <c r="AG21" s="63">
        <f t="shared" si="0"/>
        <v>17</v>
      </c>
      <c r="AI21" s="48">
        <f t="shared" si="7"/>
        <v>443</v>
      </c>
      <c r="AJ21" s="48">
        <f t="shared" si="8"/>
        <v>619</v>
      </c>
      <c r="AK21" s="48">
        <f t="shared" si="9"/>
        <v>1062</v>
      </c>
      <c r="AL21" s="48">
        <f t="shared" si="10"/>
        <v>23738</v>
      </c>
      <c r="AM21" s="49">
        <f t="shared" si="11"/>
        <v>22676</v>
      </c>
      <c r="AN21" s="50">
        <f t="shared" si="12"/>
        <v>18594.32</v>
      </c>
      <c r="AO21" s="15" t="str">
        <f t="shared" si="13"/>
        <v>A</v>
      </c>
    </row>
    <row r="22" spans="1:41" ht="12.75">
      <c r="A22" s="81">
        <v>338</v>
      </c>
      <c r="B22" s="70" t="s">
        <v>226</v>
      </c>
      <c r="C22" s="70" t="s">
        <v>227</v>
      </c>
      <c r="D22" s="77">
        <v>30</v>
      </c>
      <c r="E22" s="81">
        <v>-7</v>
      </c>
      <c r="F22" s="55">
        <v>8</v>
      </c>
      <c r="G22" s="55">
        <v>45</v>
      </c>
      <c r="H22" s="55">
        <v>0</v>
      </c>
      <c r="I22" s="56">
        <v>10</v>
      </c>
      <c r="J22" s="56">
        <v>36</v>
      </c>
      <c r="K22" s="56">
        <v>4</v>
      </c>
      <c r="L22" s="57">
        <v>10</v>
      </c>
      <c r="M22" s="57">
        <v>42</v>
      </c>
      <c r="N22" s="57">
        <v>36</v>
      </c>
      <c r="O22" s="55">
        <v>12</v>
      </c>
      <c r="P22" s="55">
        <v>29</v>
      </c>
      <c r="Q22" s="55">
        <v>0</v>
      </c>
      <c r="R22" s="58">
        <v>12</v>
      </c>
      <c r="S22" s="58">
        <v>35</v>
      </c>
      <c r="T22" s="58">
        <v>31</v>
      </c>
      <c r="U22" s="59">
        <v>14</v>
      </c>
      <c r="V22" s="59">
        <v>37</v>
      </c>
      <c r="W22" s="60">
        <v>55</v>
      </c>
      <c r="Y22" s="48">
        <f t="shared" si="1"/>
        <v>5</v>
      </c>
      <c r="Z22" s="48">
        <f t="shared" si="2"/>
        <v>39</v>
      </c>
      <c r="AA22" s="48">
        <f t="shared" si="3"/>
        <v>52</v>
      </c>
      <c r="AC22" s="48">
        <f t="shared" si="4"/>
        <v>5</v>
      </c>
      <c r="AD22" s="48">
        <f t="shared" si="5"/>
        <v>16</v>
      </c>
      <c r="AE22" s="48">
        <f t="shared" si="6"/>
        <v>4.56000000000131</v>
      </c>
      <c r="AG22" s="63">
        <f t="shared" si="0"/>
        <v>18</v>
      </c>
      <c r="AI22" s="48">
        <f t="shared" si="7"/>
        <v>392</v>
      </c>
      <c r="AJ22" s="48">
        <f t="shared" si="8"/>
        <v>391</v>
      </c>
      <c r="AK22" s="48">
        <f t="shared" si="9"/>
        <v>783</v>
      </c>
      <c r="AL22" s="48">
        <f t="shared" si="10"/>
        <v>21175</v>
      </c>
      <c r="AM22" s="49">
        <f t="shared" si="11"/>
        <v>20392</v>
      </c>
      <c r="AN22" s="50">
        <f t="shared" si="12"/>
        <v>18964.56</v>
      </c>
      <c r="AO22" s="15" t="str">
        <f t="shared" si="13"/>
        <v>A</v>
      </c>
    </row>
    <row r="23" spans="1:41" ht="12.75">
      <c r="A23" s="82">
        <v>52</v>
      </c>
      <c r="B23" s="73" t="s">
        <v>109</v>
      </c>
      <c r="C23" s="71" t="s">
        <v>245</v>
      </c>
      <c r="D23" s="78">
        <v>43</v>
      </c>
      <c r="E23" s="82">
        <v>8</v>
      </c>
      <c r="F23" s="55">
        <v>10</v>
      </c>
      <c r="G23" s="55">
        <v>30</v>
      </c>
      <c r="H23" s="55">
        <v>0</v>
      </c>
      <c r="I23" s="56">
        <v>11</v>
      </c>
      <c r="J23" s="56">
        <v>53</v>
      </c>
      <c r="K23" s="56">
        <v>8</v>
      </c>
      <c r="L23" s="57">
        <v>12</v>
      </c>
      <c r="M23" s="57">
        <v>29</v>
      </c>
      <c r="N23" s="57">
        <v>11</v>
      </c>
      <c r="O23" s="55">
        <v>14</v>
      </c>
      <c r="P23" s="55">
        <v>9</v>
      </c>
      <c r="Q23" s="55">
        <v>55</v>
      </c>
      <c r="R23" s="58">
        <v>14</v>
      </c>
      <c r="S23" s="58">
        <v>29</v>
      </c>
      <c r="T23" s="58">
        <v>25</v>
      </c>
      <c r="U23" s="59">
        <v>16</v>
      </c>
      <c r="V23" s="59">
        <v>20</v>
      </c>
      <c r="W23" s="60">
        <v>9</v>
      </c>
      <c r="Y23" s="48">
        <f t="shared" si="1"/>
        <v>4</v>
      </c>
      <c r="Z23" s="48">
        <f t="shared" si="2"/>
        <v>54</v>
      </c>
      <c r="AA23" s="48">
        <f t="shared" si="3"/>
        <v>36</v>
      </c>
      <c r="AC23" s="48">
        <f t="shared" si="4"/>
        <v>5</v>
      </c>
      <c r="AD23" s="48">
        <f t="shared" si="5"/>
        <v>18</v>
      </c>
      <c r="AE23" s="48">
        <f t="shared" si="6"/>
        <v>10.080000000001746</v>
      </c>
      <c r="AG23" s="63">
        <f t="shared" si="0"/>
        <v>19</v>
      </c>
      <c r="AI23" s="48">
        <f t="shared" si="7"/>
        <v>2163</v>
      </c>
      <c r="AJ23" s="48">
        <f t="shared" si="8"/>
        <v>1170</v>
      </c>
      <c r="AK23" s="48">
        <f t="shared" si="9"/>
        <v>3333</v>
      </c>
      <c r="AL23" s="48">
        <f t="shared" si="10"/>
        <v>21009</v>
      </c>
      <c r="AM23" s="49">
        <f t="shared" si="11"/>
        <v>17676</v>
      </c>
      <c r="AN23" s="50">
        <f t="shared" si="12"/>
        <v>19090.08</v>
      </c>
      <c r="AO23" s="15" t="str">
        <f t="shared" si="13"/>
        <v>A</v>
      </c>
    </row>
    <row r="24" spans="1:41" ht="12.75">
      <c r="A24" s="81">
        <v>22</v>
      </c>
      <c r="B24" s="70" t="s">
        <v>33</v>
      </c>
      <c r="C24" s="70" t="s">
        <v>34</v>
      </c>
      <c r="D24" s="77">
        <v>29.5</v>
      </c>
      <c r="E24" s="81">
        <v>2</v>
      </c>
      <c r="F24" s="55">
        <v>10</v>
      </c>
      <c r="G24" s="55">
        <v>0</v>
      </c>
      <c r="H24" s="55">
        <v>0</v>
      </c>
      <c r="I24" s="56">
        <v>11</v>
      </c>
      <c r="J24" s="56">
        <v>29</v>
      </c>
      <c r="K24" s="56">
        <v>54</v>
      </c>
      <c r="L24" s="57">
        <v>11</v>
      </c>
      <c r="M24" s="57">
        <v>35</v>
      </c>
      <c r="N24" s="57">
        <v>5</v>
      </c>
      <c r="O24" s="55">
        <v>13</v>
      </c>
      <c r="P24" s="55">
        <v>30</v>
      </c>
      <c r="Q24" s="55">
        <v>1</v>
      </c>
      <c r="R24" s="58">
        <v>13</v>
      </c>
      <c r="S24" s="58">
        <v>36</v>
      </c>
      <c r="T24" s="58">
        <v>30</v>
      </c>
      <c r="U24" s="59">
        <v>15</v>
      </c>
      <c r="V24" s="59">
        <v>25</v>
      </c>
      <c r="W24" s="60">
        <v>47</v>
      </c>
      <c r="Y24" s="48">
        <f t="shared" si="1"/>
        <v>5</v>
      </c>
      <c r="Z24" s="48">
        <f t="shared" si="2"/>
        <v>14</v>
      </c>
      <c r="AA24" s="48">
        <f t="shared" si="3"/>
        <v>7</v>
      </c>
      <c r="AC24" s="48">
        <f t="shared" si="4"/>
        <v>5</v>
      </c>
      <c r="AD24" s="48">
        <f t="shared" si="5"/>
        <v>20</v>
      </c>
      <c r="AE24" s="48">
        <f t="shared" si="6"/>
        <v>23.93999999999869</v>
      </c>
      <c r="AG24" s="63">
        <f t="shared" si="0"/>
        <v>20</v>
      </c>
      <c r="AI24" s="48">
        <f t="shared" si="7"/>
        <v>311</v>
      </c>
      <c r="AJ24" s="48">
        <f t="shared" si="8"/>
        <v>389</v>
      </c>
      <c r="AK24" s="48">
        <f t="shared" si="9"/>
        <v>700</v>
      </c>
      <c r="AL24" s="48">
        <f t="shared" si="10"/>
        <v>19547</v>
      </c>
      <c r="AM24" s="49">
        <f t="shared" si="11"/>
        <v>18847</v>
      </c>
      <c r="AN24" s="50">
        <f t="shared" si="12"/>
        <v>19223.94</v>
      </c>
      <c r="AO24" s="15" t="str">
        <f t="shared" si="13"/>
        <v>A</v>
      </c>
    </row>
    <row r="25" spans="1:41" ht="12.75">
      <c r="A25" s="81">
        <v>219</v>
      </c>
      <c r="B25" s="70" t="s">
        <v>59</v>
      </c>
      <c r="C25" s="70" t="s">
        <v>84</v>
      </c>
      <c r="D25" s="77">
        <v>36</v>
      </c>
      <c r="E25" s="81">
        <v>4</v>
      </c>
      <c r="F25" s="55">
        <v>9</v>
      </c>
      <c r="G25" s="55">
        <v>30</v>
      </c>
      <c r="H25" s="55">
        <v>0</v>
      </c>
      <c r="I25" s="56">
        <v>10</v>
      </c>
      <c r="J25" s="56">
        <v>56</v>
      </c>
      <c r="K25" s="56">
        <v>53</v>
      </c>
      <c r="L25" s="57">
        <v>11</v>
      </c>
      <c r="M25" s="57">
        <v>1</v>
      </c>
      <c r="N25" s="57">
        <v>58</v>
      </c>
      <c r="O25" s="55">
        <v>12</v>
      </c>
      <c r="P25" s="55">
        <v>42</v>
      </c>
      <c r="Q25" s="55">
        <v>25</v>
      </c>
      <c r="R25" s="58">
        <v>12</v>
      </c>
      <c r="S25" s="58">
        <v>47</v>
      </c>
      <c r="T25" s="58">
        <v>55</v>
      </c>
      <c r="U25" s="59">
        <v>14</v>
      </c>
      <c r="V25" s="59">
        <v>48</v>
      </c>
      <c r="W25" s="60">
        <v>50</v>
      </c>
      <c r="Y25" s="48">
        <f t="shared" si="1"/>
        <v>5</v>
      </c>
      <c r="Z25" s="48">
        <f t="shared" si="2"/>
        <v>8</v>
      </c>
      <c r="AA25" s="48">
        <f t="shared" si="3"/>
        <v>15</v>
      </c>
      <c r="AC25" s="48">
        <f t="shared" si="4"/>
        <v>5</v>
      </c>
      <c r="AD25" s="48">
        <f t="shared" si="5"/>
        <v>20</v>
      </c>
      <c r="AE25" s="48">
        <f t="shared" si="6"/>
        <v>34.79999999999927</v>
      </c>
      <c r="AG25" s="63">
        <f t="shared" si="0"/>
        <v>21</v>
      </c>
      <c r="AI25" s="48">
        <f t="shared" si="7"/>
        <v>305</v>
      </c>
      <c r="AJ25" s="48">
        <f t="shared" si="8"/>
        <v>330</v>
      </c>
      <c r="AK25" s="48">
        <f t="shared" si="9"/>
        <v>635</v>
      </c>
      <c r="AL25" s="48">
        <f t="shared" si="10"/>
        <v>19130</v>
      </c>
      <c r="AM25" s="49">
        <f t="shared" si="11"/>
        <v>18495</v>
      </c>
      <c r="AN25" s="50">
        <f t="shared" si="12"/>
        <v>19234.8</v>
      </c>
      <c r="AO25" s="15" t="str">
        <f t="shared" si="13"/>
        <v>A</v>
      </c>
    </row>
    <row r="26" spans="1:41" ht="12.75">
      <c r="A26" s="81">
        <v>214</v>
      </c>
      <c r="B26" s="70" t="s">
        <v>235</v>
      </c>
      <c r="C26" s="70" t="s">
        <v>247</v>
      </c>
      <c r="D26" s="77">
        <v>29</v>
      </c>
      <c r="E26" s="81">
        <v>-12</v>
      </c>
      <c r="F26" s="55">
        <v>8</v>
      </c>
      <c r="G26" s="55">
        <v>30</v>
      </c>
      <c r="H26" s="55">
        <v>0</v>
      </c>
      <c r="I26" s="56">
        <v>10</v>
      </c>
      <c r="J26" s="56">
        <v>24</v>
      </c>
      <c r="K26" s="56">
        <v>16</v>
      </c>
      <c r="L26" s="57">
        <v>10</v>
      </c>
      <c r="M26" s="57">
        <v>33</v>
      </c>
      <c r="N26" s="57">
        <v>37</v>
      </c>
      <c r="O26" s="55">
        <v>12</v>
      </c>
      <c r="P26" s="55">
        <v>39</v>
      </c>
      <c r="Q26" s="55">
        <v>38</v>
      </c>
      <c r="R26" s="58">
        <v>12</v>
      </c>
      <c r="S26" s="58">
        <v>49</v>
      </c>
      <c r="T26" s="58">
        <v>16</v>
      </c>
      <c r="U26" s="59">
        <v>15</v>
      </c>
      <c r="V26" s="59">
        <v>14</v>
      </c>
      <c r="W26" s="60">
        <v>28</v>
      </c>
      <c r="Y26" s="48">
        <f t="shared" si="1"/>
        <v>6</v>
      </c>
      <c r="Z26" s="48">
        <f t="shared" si="2"/>
        <v>25</v>
      </c>
      <c r="AA26" s="48">
        <f t="shared" si="3"/>
        <v>29</v>
      </c>
      <c r="AC26" s="48">
        <f t="shared" si="4"/>
        <v>5</v>
      </c>
      <c r="AD26" s="48">
        <f t="shared" si="5"/>
        <v>39</v>
      </c>
      <c r="AE26" s="48">
        <f t="shared" si="6"/>
        <v>13.520000000000437</v>
      </c>
      <c r="AG26" s="63">
        <f t="shared" si="0"/>
        <v>22</v>
      </c>
      <c r="AI26" s="48">
        <f t="shared" si="7"/>
        <v>561</v>
      </c>
      <c r="AJ26" s="48">
        <f t="shared" si="8"/>
        <v>578</v>
      </c>
      <c r="AK26" s="48">
        <f t="shared" si="9"/>
        <v>1139</v>
      </c>
      <c r="AL26" s="48">
        <f t="shared" si="10"/>
        <v>24268</v>
      </c>
      <c r="AM26" s="49">
        <f t="shared" si="11"/>
        <v>23129</v>
      </c>
      <c r="AN26" s="50">
        <f t="shared" si="12"/>
        <v>20353.52</v>
      </c>
      <c r="AO26" s="15" t="str">
        <f t="shared" si="13"/>
        <v>A</v>
      </c>
    </row>
    <row r="27" spans="1:41" ht="12.75">
      <c r="A27" s="81">
        <v>215</v>
      </c>
      <c r="B27" s="70" t="s">
        <v>58</v>
      </c>
      <c r="C27" s="70" t="s">
        <v>246</v>
      </c>
      <c r="D27" s="77">
        <v>36</v>
      </c>
      <c r="E27" s="81">
        <v>6</v>
      </c>
      <c r="F27" s="55">
        <v>11</v>
      </c>
      <c r="G27" s="55">
        <v>0</v>
      </c>
      <c r="H27" s="55">
        <v>0</v>
      </c>
      <c r="I27" s="56">
        <v>12</v>
      </c>
      <c r="J27" s="56">
        <v>27</v>
      </c>
      <c r="K27" s="56">
        <v>54</v>
      </c>
      <c r="L27" s="57">
        <v>12</v>
      </c>
      <c r="M27" s="57">
        <v>34</v>
      </c>
      <c r="N27" s="57">
        <v>25</v>
      </c>
      <c r="O27" s="55"/>
      <c r="P27" s="55"/>
      <c r="Q27" s="55"/>
      <c r="R27" s="58"/>
      <c r="S27" s="58"/>
      <c r="T27" s="58"/>
      <c r="U27" s="59"/>
      <c r="V27" s="59"/>
      <c r="W27" s="60"/>
      <c r="AO27" s="15" t="str">
        <f>IF(D27="","",IF(D27&lt;25,"C",IF(D27&lt;28.01,"B","A")))</f>
        <v>A</v>
      </c>
    </row>
    <row r="28" spans="1:41" ht="12.75">
      <c r="A28" s="81">
        <v>329</v>
      </c>
      <c r="B28" s="70" t="s">
        <v>90</v>
      </c>
      <c r="C28" s="70" t="s">
        <v>91</v>
      </c>
      <c r="D28" s="77">
        <v>30</v>
      </c>
      <c r="E28" s="81">
        <v>-22</v>
      </c>
      <c r="F28" s="55"/>
      <c r="G28" s="55"/>
      <c r="H28" s="55"/>
      <c r="I28" s="56"/>
      <c r="J28" s="56"/>
      <c r="K28" s="56"/>
      <c r="L28" s="57"/>
      <c r="M28" s="57"/>
      <c r="N28" s="57"/>
      <c r="O28" s="55"/>
      <c r="P28" s="55"/>
      <c r="Q28" s="55"/>
      <c r="R28" s="58"/>
      <c r="S28" s="58"/>
      <c r="T28" s="58"/>
      <c r="U28" s="59"/>
      <c r="V28" s="59"/>
      <c r="W28" s="60"/>
      <c r="AO28" s="15" t="str">
        <f t="shared" si="13"/>
        <v>A</v>
      </c>
    </row>
    <row r="29" spans="1:41" ht="12.75">
      <c r="A29" s="83">
        <v>349</v>
      </c>
      <c r="B29" s="74" t="s">
        <v>97</v>
      </c>
      <c r="C29" s="15" t="s">
        <v>98</v>
      </c>
      <c r="D29" s="79">
        <v>30</v>
      </c>
      <c r="E29" s="84">
        <v>-6</v>
      </c>
      <c r="F29" s="55"/>
      <c r="G29" s="55"/>
      <c r="H29" s="55"/>
      <c r="I29" s="56"/>
      <c r="J29" s="56"/>
      <c r="K29" s="56"/>
      <c r="L29" s="57"/>
      <c r="M29" s="57"/>
      <c r="N29" s="57"/>
      <c r="O29" s="55"/>
      <c r="P29" s="55"/>
      <c r="Q29" s="55"/>
      <c r="R29" s="58"/>
      <c r="S29" s="58"/>
      <c r="T29" s="58"/>
      <c r="U29" s="59"/>
      <c r="V29" s="59"/>
      <c r="W29" s="60"/>
      <c r="AO29" s="15" t="str">
        <f t="shared" si="13"/>
        <v>A</v>
      </c>
    </row>
    <row r="30" spans="1:41" ht="12.75">
      <c r="A30" s="81">
        <v>301</v>
      </c>
      <c r="B30" s="70" t="s">
        <v>77</v>
      </c>
      <c r="C30" s="87" t="s">
        <v>239</v>
      </c>
      <c r="D30" s="77">
        <v>30</v>
      </c>
      <c r="E30" s="81">
        <v>-25</v>
      </c>
      <c r="F30" s="55">
        <v>8</v>
      </c>
      <c r="G30" s="55">
        <v>15</v>
      </c>
      <c r="H30" s="55">
        <v>0</v>
      </c>
      <c r="I30" s="56">
        <v>10</v>
      </c>
      <c r="J30" s="56">
        <v>30</v>
      </c>
      <c r="K30" s="56">
        <v>52</v>
      </c>
      <c r="L30" s="57">
        <v>10</v>
      </c>
      <c r="M30" s="57">
        <v>38</v>
      </c>
      <c r="N30" s="57">
        <v>52</v>
      </c>
      <c r="O30" s="55">
        <v>13</v>
      </c>
      <c r="P30" s="55">
        <v>30</v>
      </c>
      <c r="Q30" s="55">
        <v>0</v>
      </c>
      <c r="R30" s="58"/>
      <c r="S30" s="58"/>
      <c r="T30" s="58"/>
      <c r="U30" s="59"/>
      <c r="V30" s="59"/>
      <c r="W30" s="60"/>
      <c r="AO30" s="15" t="str">
        <f t="shared" si="13"/>
        <v>A</v>
      </c>
    </row>
    <row r="31" spans="1:41" ht="12.75">
      <c r="A31" s="82">
        <v>48</v>
      </c>
      <c r="B31" s="73" t="s">
        <v>39</v>
      </c>
      <c r="C31" s="71" t="s">
        <v>40</v>
      </c>
      <c r="D31" s="78">
        <v>36</v>
      </c>
      <c r="E31" s="82">
        <v>-12</v>
      </c>
      <c r="F31" s="55">
        <v>9</v>
      </c>
      <c r="G31" s="55">
        <v>15</v>
      </c>
      <c r="H31" s="55">
        <v>0</v>
      </c>
      <c r="I31" s="56">
        <v>10</v>
      </c>
      <c r="J31" s="56">
        <v>58</v>
      </c>
      <c r="K31" s="56">
        <v>1</v>
      </c>
      <c r="L31" s="57">
        <v>11</v>
      </c>
      <c r="M31" s="57">
        <v>4</v>
      </c>
      <c r="N31" s="57">
        <v>57</v>
      </c>
      <c r="O31" s="55">
        <v>13</v>
      </c>
      <c r="P31" s="55">
        <v>19</v>
      </c>
      <c r="Q31" s="55">
        <v>0</v>
      </c>
      <c r="R31" s="58"/>
      <c r="S31" s="58"/>
      <c r="T31" s="58"/>
      <c r="U31" s="59"/>
      <c r="V31" s="59"/>
      <c r="W31" s="60"/>
      <c r="AO31" s="15" t="str">
        <f>IF(D31="","",IF(D31&lt;25,"C",IF(D31&lt;28.01,"B","A")))</f>
        <v>A</v>
      </c>
    </row>
    <row r="32" spans="1:23" ht="12.75">
      <c r="A32" s="81"/>
      <c r="B32" s="70"/>
      <c r="C32" s="87"/>
      <c r="D32" s="77"/>
      <c r="E32" s="81"/>
      <c r="F32" s="55"/>
      <c r="G32" s="55"/>
      <c r="H32" s="55"/>
      <c r="I32" s="56"/>
      <c r="J32" s="56"/>
      <c r="K32" s="56"/>
      <c r="L32" s="57"/>
      <c r="M32" s="57"/>
      <c r="N32" s="57"/>
      <c r="O32" s="55"/>
      <c r="P32" s="55"/>
      <c r="Q32" s="55"/>
      <c r="R32" s="58"/>
      <c r="S32" s="58"/>
      <c r="T32" s="58"/>
      <c r="U32" s="59"/>
      <c r="V32" s="59"/>
      <c r="W32" s="60"/>
    </row>
    <row r="33" spans="1:23" ht="12.75">
      <c r="A33" s="81"/>
      <c r="B33" s="70" t="s">
        <v>254</v>
      </c>
      <c r="C33" s="87"/>
      <c r="D33" s="77"/>
      <c r="E33" s="81"/>
      <c r="F33" s="55"/>
      <c r="G33" s="55"/>
      <c r="H33" s="55"/>
      <c r="I33" s="56"/>
      <c r="J33" s="56"/>
      <c r="K33" s="56"/>
      <c r="L33" s="57"/>
      <c r="M33" s="57"/>
      <c r="N33" s="57"/>
      <c r="O33" s="55"/>
      <c r="P33" s="55"/>
      <c r="Q33" s="55"/>
      <c r="R33" s="58"/>
      <c r="S33" s="58"/>
      <c r="T33" s="58"/>
      <c r="U33" s="59"/>
      <c r="V33" s="59"/>
      <c r="W33" s="60"/>
    </row>
    <row r="34" spans="1:23" ht="12.75">
      <c r="A34" s="81"/>
      <c r="B34" s="70"/>
      <c r="C34" s="87"/>
      <c r="D34" s="77"/>
      <c r="E34" s="81"/>
      <c r="F34" s="55"/>
      <c r="G34" s="55"/>
      <c r="H34" s="55"/>
      <c r="I34" s="56"/>
      <c r="J34" s="56"/>
      <c r="K34" s="56"/>
      <c r="L34" s="57"/>
      <c r="M34" s="57"/>
      <c r="N34" s="57"/>
      <c r="O34" s="55"/>
      <c r="P34" s="55"/>
      <c r="Q34" s="55"/>
      <c r="R34" s="58"/>
      <c r="S34" s="58"/>
      <c r="T34" s="58"/>
      <c r="U34" s="59"/>
      <c r="V34" s="59"/>
      <c r="W34" s="60"/>
    </row>
    <row r="35" spans="1:41" ht="12.75">
      <c r="A35" s="81">
        <v>314</v>
      </c>
      <c r="B35" s="70" t="s">
        <v>81</v>
      </c>
      <c r="C35" s="70" t="s">
        <v>82</v>
      </c>
      <c r="D35" s="77">
        <v>25.1</v>
      </c>
      <c r="E35" s="81">
        <v>-3</v>
      </c>
      <c r="F35" s="55">
        <v>9</v>
      </c>
      <c r="G35" s="55">
        <v>45</v>
      </c>
      <c r="H35" s="55">
        <v>0</v>
      </c>
      <c r="I35" s="56">
        <v>11</v>
      </c>
      <c r="J35" s="56">
        <v>13</v>
      </c>
      <c r="K35" s="56">
        <v>30</v>
      </c>
      <c r="L35" s="57">
        <v>11</v>
      </c>
      <c r="M35" s="57">
        <v>26</v>
      </c>
      <c r="N35" s="57">
        <v>40</v>
      </c>
      <c r="O35" s="55">
        <v>13</v>
      </c>
      <c r="P35" s="55">
        <v>6</v>
      </c>
      <c r="Q35" s="55">
        <v>33</v>
      </c>
      <c r="R35" s="58">
        <v>13</v>
      </c>
      <c r="S35" s="58">
        <v>19</v>
      </c>
      <c r="T35" s="58">
        <v>50</v>
      </c>
      <c r="U35" s="59">
        <v>15</v>
      </c>
      <c r="V35" s="59">
        <v>7</v>
      </c>
      <c r="W35" s="60">
        <v>54</v>
      </c>
      <c r="Y35" s="48">
        <f t="shared" si="1"/>
        <v>4</v>
      </c>
      <c r="Z35" s="48">
        <f t="shared" si="2"/>
        <v>56</v>
      </c>
      <c r="AA35" s="48">
        <f t="shared" si="3"/>
        <v>27</v>
      </c>
      <c r="AC35" s="48">
        <f t="shared" si="4"/>
        <v>4</v>
      </c>
      <c r="AD35" s="48">
        <f t="shared" si="5"/>
        <v>47</v>
      </c>
      <c r="AE35" s="48">
        <f t="shared" si="6"/>
        <v>33.38999999999942</v>
      </c>
      <c r="AG35" s="63">
        <v>1</v>
      </c>
      <c r="AI35" s="48">
        <f t="shared" si="7"/>
        <v>790</v>
      </c>
      <c r="AJ35" s="48">
        <f t="shared" si="8"/>
        <v>797</v>
      </c>
      <c r="AK35" s="48">
        <f t="shared" si="9"/>
        <v>1587</v>
      </c>
      <c r="AL35" s="48">
        <f t="shared" si="10"/>
        <v>19374</v>
      </c>
      <c r="AM35" s="49">
        <f t="shared" si="11"/>
        <v>17787</v>
      </c>
      <c r="AN35" s="50">
        <f t="shared" si="12"/>
        <v>17253.39</v>
      </c>
      <c r="AO35" s="15" t="str">
        <f t="shared" si="13"/>
        <v>B</v>
      </c>
    </row>
    <row r="36" spans="1:41" ht="12.75">
      <c r="A36" s="81">
        <v>24</v>
      </c>
      <c r="B36" s="70" t="s">
        <v>35</v>
      </c>
      <c r="C36" s="70" t="s">
        <v>36</v>
      </c>
      <c r="D36" s="77">
        <v>27.8</v>
      </c>
      <c r="E36" s="81">
        <v>-10</v>
      </c>
      <c r="F36" s="55">
        <v>9</v>
      </c>
      <c r="G36" s="55">
        <v>45</v>
      </c>
      <c r="H36" s="55">
        <v>0</v>
      </c>
      <c r="I36" s="56">
        <v>11</v>
      </c>
      <c r="J36" s="56">
        <v>18</v>
      </c>
      <c r="K36" s="56">
        <v>32</v>
      </c>
      <c r="L36" s="57">
        <v>11</v>
      </c>
      <c r="M36" s="57">
        <v>29</v>
      </c>
      <c r="N36" s="57">
        <v>48</v>
      </c>
      <c r="O36" s="55">
        <v>13</v>
      </c>
      <c r="P36" s="55">
        <v>19</v>
      </c>
      <c r="Q36" s="55">
        <v>50</v>
      </c>
      <c r="R36" s="58">
        <v>13</v>
      </c>
      <c r="S36" s="58">
        <v>34</v>
      </c>
      <c r="T36" s="58">
        <v>24</v>
      </c>
      <c r="U36" s="59">
        <v>15</v>
      </c>
      <c r="V36" s="59">
        <v>35</v>
      </c>
      <c r="W36" s="60">
        <v>8</v>
      </c>
      <c r="Y36" s="48">
        <f t="shared" si="1"/>
        <v>5</v>
      </c>
      <c r="Z36" s="48">
        <f t="shared" si="2"/>
        <v>24</v>
      </c>
      <c r="AA36" s="48">
        <f t="shared" si="3"/>
        <v>18</v>
      </c>
      <c r="AC36" s="48">
        <f t="shared" si="4"/>
        <v>4</v>
      </c>
      <c r="AD36" s="48">
        <f t="shared" si="5"/>
        <v>51</v>
      </c>
      <c r="AE36" s="48">
        <f t="shared" si="6"/>
        <v>52.20000000000073</v>
      </c>
      <c r="AG36" s="63">
        <f t="shared" si="0"/>
        <v>2</v>
      </c>
      <c r="AI36" s="48">
        <f t="shared" si="7"/>
        <v>676</v>
      </c>
      <c r="AJ36" s="48">
        <f t="shared" si="8"/>
        <v>874</v>
      </c>
      <c r="AK36" s="48">
        <f t="shared" si="9"/>
        <v>1550</v>
      </c>
      <c r="AL36" s="48">
        <f t="shared" si="10"/>
        <v>21008</v>
      </c>
      <c r="AM36" s="49">
        <f t="shared" si="11"/>
        <v>19458</v>
      </c>
      <c r="AN36" s="50">
        <f t="shared" si="12"/>
        <v>17512.2</v>
      </c>
      <c r="AO36" s="15" t="str">
        <f t="shared" si="13"/>
        <v>B</v>
      </c>
    </row>
    <row r="37" spans="1:41" ht="12.75">
      <c r="A37" s="81">
        <v>307</v>
      </c>
      <c r="B37" s="70" t="s">
        <v>80</v>
      </c>
      <c r="C37" s="70" t="s">
        <v>229</v>
      </c>
      <c r="D37" s="77">
        <v>28</v>
      </c>
      <c r="E37" s="81">
        <v>-7</v>
      </c>
      <c r="F37" s="55">
        <v>10</v>
      </c>
      <c r="G37" s="55">
        <v>0</v>
      </c>
      <c r="H37" s="55">
        <v>0</v>
      </c>
      <c r="I37" s="56">
        <v>11</v>
      </c>
      <c r="J37" s="56">
        <v>34</v>
      </c>
      <c r="K37" s="56">
        <v>38</v>
      </c>
      <c r="L37" s="57">
        <v>11</v>
      </c>
      <c r="M37" s="57">
        <v>39</v>
      </c>
      <c r="N37" s="57">
        <v>21</v>
      </c>
      <c r="O37" s="55">
        <v>13</v>
      </c>
      <c r="P37" s="55">
        <v>24</v>
      </c>
      <c r="Q37" s="55">
        <v>4</v>
      </c>
      <c r="R37" s="58">
        <v>13</v>
      </c>
      <c r="S37" s="58">
        <v>29</v>
      </c>
      <c r="T37" s="58">
        <v>8</v>
      </c>
      <c r="U37" s="59">
        <v>15</v>
      </c>
      <c r="V37" s="59">
        <v>24</v>
      </c>
      <c r="W37" s="60">
        <v>9</v>
      </c>
      <c r="Y37" s="48">
        <f t="shared" si="1"/>
        <v>5</v>
      </c>
      <c r="Z37" s="48">
        <f t="shared" si="2"/>
        <v>14</v>
      </c>
      <c r="AA37" s="48">
        <f t="shared" si="3"/>
        <v>22</v>
      </c>
      <c r="AC37" s="48">
        <f t="shared" si="4"/>
        <v>4</v>
      </c>
      <c r="AD37" s="48">
        <f t="shared" si="5"/>
        <v>52</v>
      </c>
      <c r="AE37" s="48">
        <f t="shared" si="6"/>
        <v>21.659999999999854</v>
      </c>
      <c r="AG37" s="63">
        <f t="shared" si="0"/>
        <v>3</v>
      </c>
      <c r="AI37" s="48">
        <f t="shared" si="7"/>
        <v>283</v>
      </c>
      <c r="AJ37" s="48">
        <f t="shared" si="8"/>
        <v>304</v>
      </c>
      <c r="AK37" s="48">
        <f t="shared" si="9"/>
        <v>587</v>
      </c>
      <c r="AL37" s="48">
        <f t="shared" si="10"/>
        <v>19449</v>
      </c>
      <c r="AM37" s="49">
        <f t="shared" si="11"/>
        <v>18862</v>
      </c>
      <c r="AN37" s="50">
        <f t="shared" si="12"/>
        <v>17541.66</v>
      </c>
      <c r="AO37" s="15" t="str">
        <f t="shared" si="13"/>
        <v>B</v>
      </c>
    </row>
    <row r="38" spans="1:41" ht="12.75">
      <c r="A38" s="81">
        <v>334</v>
      </c>
      <c r="B38" s="70" t="s">
        <v>92</v>
      </c>
      <c r="C38" s="70" t="s">
        <v>93</v>
      </c>
      <c r="D38" s="77">
        <v>25</v>
      </c>
      <c r="E38" s="81">
        <v>-10</v>
      </c>
      <c r="F38" s="55">
        <v>9</v>
      </c>
      <c r="G38" s="55">
        <v>30</v>
      </c>
      <c r="H38" s="55">
        <v>0</v>
      </c>
      <c r="I38" s="56">
        <v>11</v>
      </c>
      <c r="J38" s="56">
        <v>9</v>
      </c>
      <c r="K38" s="56">
        <v>25</v>
      </c>
      <c r="L38" s="57">
        <v>11</v>
      </c>
      <c r="M38" s="57">
        <v>30</v>
      </c>
      <c r="N38" s="57">
        <v>37</v>
      </c>
      <c r="O38" s="55">
        <v>13</v>
      </c>
      <c r="P38" s="55">
        <v>20</v>
      </c>
      <c r="Q38" s="55">
        <v>28</v>
      </c>
      <c r="R38" s="58">
        <v>13</v>
      </c>
      <c r="S38" s="58">
        <v>28</v>
      </c>
      <c r="T38" s="58">
        <v>57</v>
      </c>
      <c r="U38" s="59">
        <v>15</v>
      </c>
      <c r="V38" s="59">
        <v>24</v>
      </c>
      <c r="W38" s="60">
        <v>49</v>
      </c>
      <c r="Y38" s="48">
        <f>INT(AM38/3600)</f>
        <v>5</v>
      </c>
      <c r="Z38" s="48">
        <f>INT((AM38-Y38*3600)/60)</f>
        <v>25</v>
      </c>
      <c r="AA38" s="48">
        <f>AM38-(Y38*3600+Z38*60)</f>
        <v>8</v>
      </c>
      <c r="AC38" s="48">
        <f>INT(AN38/3600)</f>
        <v>4</v>
      </c>
      <c r="AD38" s="48">
        <f>INT((AN38-AC38*3600)/60)</f>
        <v>52</v>
      </c>
      <c r="AE38" s="48">
        <f>AN38-(AC38*3600+AD38*60)</f>
        <v>37.20000000000073</v>
      </c>
      <c r="AG38" s="63">
        <f t="shared" si="0"/>
        <v>4</v>
      </c>
      <c r="AI38" s="48">
        <f>(N38+M38*60+L38*3600)-(K38+J38*60+I38*3600)</f>
        <v>1272</v>
      </c>
      <c r="AJ38" s="48">
        <f>(T38+S38*60+R38*3600)-(Q38+P38*60+O38*3600)</f>
        <v>509</v>
      </c>
      <c r="AK38" s="48">
        <f>AI38+AJ38</f>
        <v>1781</v>
      </c>
      <c r="AL38" s="48">
        <f>(W38+V38*60+U38*3600)-(H38+G38*60+F38*3600)</f>
        <v>21289</v>
      </c>
      <c r="AM38" s="49">
        <f>ABS(AL38-AK38)</f>
        <v>19508</v>
      </c>
      <c r="AN38" s="50">
        <f>AM38*(0.01*(100+E38))</f>
        <v>17557.2</v>
      </c>
      <c r="AO38" s="15" t="str">
        <f>IF(D38="","",IF(D38&lt;25,"C",IF(D38&lt;28.01,"B","A")))</f>
        <v>B</v>
      </c>
    </row>
    <row r="39" spans="1:41" ht="12.75">
      <c r="A39" s="82">
        <v>221</v>
      </c>
      <c r="B39" s="73" t="s">
        <v>223</v>
      </c>
      <c r="C39" s="71" t="s">
        <v>99</v>
      </c>
      <c r="D39" s="78">
        <v>28</v>
      </c>
      <c r="E39" s="82">
        <v>-11</v>
      </c>
      <c r="F39" s="55">
        <v>9</v>
      </c>
      <c r="G39" s="55">
        <v>45</v>
      </c>
      <c r="H39" s="55">
        <v>0</v>
      </c>
      <c r="I39" s="56">
        <v>11</v>
      </c>
      <c r="J39" s="56">
        <v>26</v>
      </c>
      <c r="K39" s="56">
        <v>43</v>
      </c>
      <c r="L39" s="57">
        <v>11</v>
      </c>
      <c r="M39" s="57">
        <v>33</v>
      </c>
      <c r="N39" s="57">
        <v>42</v>
      </c>
      <c r="O39" s="55">
        <v>13</v>
      </c>
      <c r="P39" s="55">
        <v>22</v>
      </c>
      <c r="Q39" s="55">
        <v>22</v>
      </c>
      <c r="R39" s="58">
        <v>13</v>
      </c>
      <c r="S39" s="58">
        <v>30</v>
      </c>
      <c r="T39" s="58">
        <v>17</v>
      </c>
      <c r="U39" s="59">
        <v>15</v>
      </c>
      <c r="V39" s="59">
        <v>31</v>
      </c>
      <c r="W39" s="60">
        <v>35</v>
      </c>
      <c r="Y39" s="48">
        <f t="shared" si="1"/>
        <v>5</v>
      </c>
      <c r="Z39" s="48">
        <f t="shared" si="2"/>
        <v>31</v>
      </c>
      <c r="AA39" s="48">
        <f t="shared" si="3"/>
        <v>41</v>
      </c>
      <c r="AC39" s="48">
        <f t="shared" si="4"/>
        <v>4</v>
      </c>
      <c r="AD39" s="48">
        <f t="shared" si="5"/>
        <v>55</v>
      </c>
      <c r="AE39" s="48">
        <f t="shared" si="6"/>
        <v>11.889999999999418</v>
      </c>
      <c r="AG39" s="63">
        <f t="shared" si="0"/>
        <v>5</v>
      </c>
      <c r="AI39" s="48">
        <f t="shared" si="7"/>
        <v>419</v>
      </c>
      <c r="AJ39" s="48">
        <f t="shared" si="8"/>
        <v>475</v>
      </c>
      <c r="AK39" s="48">
        <f t="shared" si="9"/>
        <v>894</v>
      </c>
      <c r="AL39" s="48">
        <f t="shared" si="10"/>
        <v>20795</v>
      </c>
      <c r="AM39" s="49">
        <f t="shared" si="11"/>
        <v>19901</v>
      </c>
      <c r="AN39" s="50">
        <f t="shared" si="12"/>
        <v>17711.89</v>
      </c>
      <c r="AO39" s="15" t="str">
        <f t="shared" si="13"/>
        <v>B</v>
      </c>
    </row>
    <row r="40" spans="1:41" ht="12.75">
      <c r="A40" s="81">
        <v>302</v>
      </c>
      <c r="B40" s="70" t="s">
        <v>78</v>
      </c>
      <c r="C40" s="70" t="s">
        <v>79</v>
      </c>
      <c r="D40" s="77">
        <v>25.2</v>
      </c>
      <c r="E40" s="81">
        <v>-11</v>
      </c>
      <c r="F40" s="55">
        <v>10</v>
      </c>
      <c r="G40" s="55">
        <v>15</v>
      </c>
      <c r="H40" s="55">
        <v>0</v>
      </c>
      <c r="I40" s="56">
        <v>12</v>
      </c>
      <c r="J40" s="56">
        <v>2</v>
      </c>
      <c r="K40" s="56">
        <v>16</v>
      </c>
      <c r="L40" s="57">
        <v>12</v>
      </c>
      <c r="M40" s="57">
        <v>28</v>
      </c>
      <c r="N40" s="57">
        <v>52</v>
      </c>
      <c r="O40" s="55">
        <v>14</v>
      </c>
      <c r="P40" s="55">
        <v>21</v>
      </c>
      <c r="Q40" s="55">
        <v>15</v>
      </c>
      <c r="R40" s="58">
        <v>14</v>
      </c>
      <c r="S40" s="58">
        <v>31</v>
      </c>
      <c r="T40" s="58">
        <v>22</v>
      </c>
      <c r="U40" s="59">
        <v>16</v>
      </c>
      <c r="V40" s="59">
        <v>25</v>
      </c>
      <c r="W40" s="60">
        <v>37</v>
      </c>
      <c r="Y40" s="48">
        <f t="shared" si="1"/>
        <v>5</v>
      </c>
      <c r="Z40" s="48">
        <f t="shared" si="2"/>
        <v>33</v>
      </c>
      <c r="AA40" s="48">
        <f t="shared" si="3"/>
        <v>54</v>
      </c>
      <c r="AC40" s="48">
        <f t="shared" si="4"/>
        <v>4</v>
      </c>
      <c r="AD40" s="48">
        <f t="shared" si="5"/>
        <v>57</v>
      </c>
      <c r="AE40" s="48">
        <f t="shared" si="6"/>
        <v>10.260000000002037</v>
      </c>
      <c r="AG40" s="63">
        <f t="shared" si="0"/>
        <v>6</v>
      </c>
      <c r="AI40" s="48">
        <f t="shared" si="7"/>
        <v>1596</v>
      </c>
      <c r="AJ40" s="48">
        <f t="shared" si="8"/>
        <v>607</v>
      </c>
      <c r="AK40" s="48">
        <f t="shared" si="9"/>
        <v>2203</v>
      </c>
      <c r="AL40" s="48">
        <f t="shared" si="10"/>
        <v>22237</v>
      </c>
      <c r="AM40" s="49">
        <f t="shared" si="11"/>
        <v>20034</v>
      </c>
      <c r="AN40" s="50">
        <f t="shared" si="12"/>
        <v>17830.260000000002</v>
      </c>
      <c r="AO40" s="15" t="str">
        <f t="shared" si="13"/>
        <v>B</v>
      </c>
    </row>
    <row r="41" spans="1:41" ht="12.75">
      <c r="A41" s="81">
        <v>223</v>
      </c>
      <c r="B41" s="70" t="s">
        <v>60</v>
      </c>
      <c r="C41" s="70" t="s">
        <v>61</v>
      </c>
      <c r="D41" s="77">
        <v>25.3</v>
      </c>
      <c r="E41" s="81">
        <v>-10</v>
      </c>
      <c r="F41" s="54">
        <v>9</v>
      </c>
      <c r="G41" s="55">
        <v>15</v>
      </c>
      <c r="H41" s="55">
        <v>0</v>
      </c>
      <c r="I41" s="56">
        <v>11</v>
      </c>
      <c r="J41" s="56">
        <v>1</v>
      </c>
      <c r="K41" s="56">
        <v>46</v>
      </c>
      <c r="L41" s="57">
        <v>11</v>
      </c>
      <c r="M41" s="57">
        <v>28</v>
      </c>
      <c r="N41" s="57">
        <v>1</v>
      </c>
      <c r="O41" s="55">
        <v>13</v>
      </c>
      <c r="P41" s="55">
        <v>15</v>
      </c>
      <c r="Q41" s="55">
        <v>14</v>
      </c>
      <c r="R41" s="58">
        <v>13</v>
      </c>
      <c r="S41" s="58">
        <v>21</v>
      </c>
      <c r="T41" s="58">
        <v>34</v>
      </c>
      <c r="U41" s="59">
        <v>15</v>
      </c>
      <c r="V41" s="59">
        <v>19</v>
      </c>
      <c r="W41" s="60">
        <v>41</v>
      </c>
      <c r="Y41" s="48">
        <f t="shared" si="1"/>
        <v>5</v>
      </c>
      <c r="Z41" s="48">
        <f t="shared" si="2"/>
        <v>32</v>
      </c>
      <c r="AA41" s="48">
        <f t="shared" si="3"/>
        <v>6</v>
      </c>
      <c r="AC41" s="48">
        <f t="shared" si="4"/>
        <v>4</v>
      </c>
      <c r="AD41" s="48">
        <f t="shared" si="5"/>
        <v>58</v>
      </c>
      <c r="AE41" s="48">
        <f t="shared" si="6"/>
        <v>53.400000000001455</v>
      </c>
      <c r="AG41" s="63">
        <f t="shared" si="0"/>
        <v>7</v>
      </c>
      <c r="AI41" s="48">
        <f t="shared" si="7"/>
        <v>1575</v>
      </c>
      <c r="AJ41" s="48">
        <f t="shared" si="8"/>
        <v>380</v>
      </c>
      <c r="AK41" s="48">
        <f t="shared" si="9"/>
        <v>1955</v>
      </c>
      <c r="AL41" s="48">
        <f t="shared" si="10"/>
        <v>21881</v>
      </c>
      <c r="AM41" s="49">
        <f t="shared" si="11"/>
        <v>19926</v>
      </c>
      <c r="AN41" s="50">
        <f t="shared" si="12"/>
        <v>17933.4</v>
      </c>
      <c r="AO41" s="15" t="str">
        <f t="shared" si="13"/>
        <v>B</v>
      </c>
    </row>
    <row r="42" spans="1:41" ht="12.75">
      <c r="A42" s="81">
        <v>264</v>
      </c>
      <c r="B42" s="70" t="s">
        <v>69</v>
      </c>
      <c r="C42" s="70" t="s">
        <v>70</v>
      </c>
      <c r="D42" s="77">
        <v>25.2</v>
      </c>
      <c r="E42" s="81">
        <v>-10</v>
      </c>
      <c r="F42" s="55">
        <v>9</v>
      </c>
      <c r="G42" s="55">
        <v>0</v>
      </c>
      <c r="H42" s="55">
        <v>0</v>
      </c>
      <c r="I42" s="56">
        <v>10</v>
      </c>
      <c r="J42" s="56">
        <v>46</v>
      </c>
      <c r="K42" s="56">
        <v>22</v>
      </c>
      <c r="L42" s="57">
        <v>10</v>
      </c>
      <c r="M42" s="57">
        <v>53</v>
      </c>
      <c r="N42" s="57">
        <v>27</v>
      </c>
      <c r="O42" s="55">
        <v>12</v>
      </c>
      <c r="P42" s="55">
        <v>37</v>
      </c>
      <c r="Q42" s="55">
        <v>52</v>
      </c>
      <c r="R42" s="58">
        <v>12</v>
      </c>
      <c r="S42" s="58">
        <v>46</v>
      </c>
      <c r="T42" s="58">
        <v>22</v>
      </c>
      <c r="U42" s="59">
        <v>14</v>
      </c>
      <c r="V42" s="59">
        <v>50</v>
      </c>
      <c r="W42" s="60">
        <v>7</v>
      </c>
      <c r="Y42" s="48">
        <f t="shared" si="1"/>
        <v>5</v>
      </c>
      <c r="Z42" s="48">
        <f t="shared" si="2"/>
        <v>34</v>
      </c>
      <c r="AA42" s="48">
        <f t="shared" si="3"/>
        <v>32</v>
      </c>
      <c r="AC42" s="48">
        <f t="shared" si="4"/>
        <v>5</v>
      </c>
      <c r="AD42" s="48">
        <f t="shared" si="5"/>
        <v>1</v>
      </c>
      <c r="AE42" s="48">
        <f t="shared" si="6"/>
        <v>4.799999999999272</v>
      </c>
      <c r="AG42" s="63">
        <f t="shared" si="0"/>
        <v>8</v>
      </c>
      <c r="AI42" s="48">
        <f t="shared" si="7"/>
        <v>425</v>
      </c>
      <c r="AJ42" s="48">
        <f t="shared" si="8"/>
        <v>510</v>
      </c>
      <c r="AK42" s="48">
        <f t="shared" si="9"/>
        <v>935</v>
      </c>
      <c r="AL42" s="48">
        <f t="shared" si="10"/>
        <v>21007</v>
      </c>
      <c r="AM42" s="49">
        <f t="shared" si="11"/>
        <v>20072</v>
      </c>
      <c r="AN42" s="50">
        <f t="shared" si="12"/>
        <v>18064.8</v>
      </c>
      <c r="AO42" s="15" t="str">
        <f t="shared" si="13"/>
        <v>B</v>
      </c>
    </row>
    <row r="43" spans="1:41" ht="12.75">
      <c r="A43" s="81">
        <v>315</v>
      </c>
      <c r="B43" s="70" t="s">
        <v>83</v>
      </c>
      <c r="C43" s="70" t="s">
        <v>84</v>
      </c>
      <c r="D43" s="77">
        <v>28</v>
      </c>
      <c r="E43" s="81">
        <v>-6</v>
      </c>
      <c r="F43" s="55">
        <v>9</v>
      </c>
      <c r="G43" s="55">
        <v>15</v>
      </c>
      <c r="H43" s="55">
        <v>0</v>
      </c>
      <c r="I43" s="56">
        <v>10</v>
      </c>
      <c r="J43" s="56">
        <v>55</v>
      </c>
      <c r="K43" s="56">
        <v>20</v>
      </c>
      <c r="L43" s="57">
        <v>11</v>
      </c>
      <c r="M43" s="57">
        <v>1</v>
      </c>
      <c r="N43" s="57">
        <v>14</v>
      </c>
      <c r="O43" s="55">
        <v>12</v>
      </c>
      <c r="P43" s="55">
        <v>45</v>
      </c>
      <c r="Q43" s="55">
        <v>55</v>
      </c>
      <c r="R43" s="58">
        <v>12</v>
      </c>
      <c r="S43" s="58">
        <v>53</v>
      </c>
      <c r="T43" s="58">
        <v>26</v>
      </c>
      <c r="U43" s="59">
        <v>14</v>
      </c>
      <c r="V43" s="59">
        <v>50</v>
      </c>
      <c r="W43" s="60">
        <v>23</v>
      </c>
      <c r="Y43" s="48">
        <f t="shared" si="1"/>
        <v>5</v>
      </c>
      <c r="Z43" s="48">
        <f t="shared" si="2"/>
        <v>21</v>
      </c>
      <c r="AA43" s="48">
        <f t="shared" si="3"/>
        <v>58</v>
      </c>
      <c r="AC43" s="48">
        <f t="shared" si="4"/>
        <v>5</v>
      </c>
      <c r="AD43" s="48">
        <f t="shared" si="5"/>
        <v>2</v>
      </c>
      <c r="AE43" s="48">
        <f t="shared" si="6"/>
        <v>38.92000000000189</v>
      </c>
      <c r="AG43" s="63">
        <f t="shared" si="0"/>
        <v>9</v>
      </c>
      <c r="AI43" s="48">
        <f t="shared" si="7"/>
        <v>354</v>
      </c>
      <c r="AJ43" s="48">
        <f t="shared" si="8"/>
        <v>451</v>
      </c>
      <c r="AK43" s="48">
        <f t="shared" si="9"/>
        <v>805</v>
      </c>
      <c r="AL43" s="48">
        <f t="shared" si="10"/>
        <v>20123</v>
      </c>
      <c r="AM43" s="49">
        <f t="shared" si="11"/>
        <v>19318</v>
      </c>
      <c r="AN43" s="50">
        <f t="shared" si="12"/>
        <v>18158.920000000002</v>
      </c>
      <c r="AO43" s="15" t="str">
        <f t="shared" si="13"/>
        <v>B</v>
      </c>
    </row>
    <row r="44" spans="1:41" ht="12.75">
      <c r="A44" s="81">
        <v>53</v>
      </c>
      <c r="B44" s="70" t="s">
        <v>153</v>
      </c>
      <c r="C44" s="70" t="s">
        <v>249</v>
      </c>
      <c r="D44" s="77">
        <v>27.8</v>
      </c>
      <c r="E44" s="85">
        <v>-16</v>
      </c>
      <c r="F44" s="55">
        <v>8</v>
      </c>
      <c r="G44" s="55">
        <v>45</v>
      </c>
      <c r="H44" s="55">
        <v>0</v>
      </c>
      <c r="I44" s="56">
        <v>10</v>
      </c>
      <c r="J44" s="56">
        <v>31</v>
      </c>
      <c r="K44" s="56">
        <v>44</v>
      </c>
      <c r="L44" s="57">
        <v>10</v>
      </c>
      <c r="M44" s="57">
        <v>37</v>
      </c>
      <c r="N44" s="57">
        <v>43</v>
      </c>
      <c r="O44" s="55">
        <v>12</v>
      </c>
      <c r="P44" s="55">
        <v>31</v>
      </c>
      <c r="Q44" s="55">
        <v>22</v>
      </c>
      <c r="R44" s="58">
        <v>12</v>
      </c>
      <c r="S44" s="58">
        <v>42</v>
      </c>
      <c r="T44" s="58">
        <v>28</v>
      </c>
      <c r="U44" s="59">
        <v>15</v>
      </c>
      <c r="V44" s="59">
        <v>4</v>
      </c>
      <c r="W44" s="60">
        <v>54</v>
      </c>
      <c r="Y44" s="48">
        <f>INT(AM44/3600)</f>
        <v>6</v>
      </c>
      <c r="Z44" s="48">
        <f>INT((AM44-Y44*3600)/60)</f>
        <v>2</v>
      </c>
      <c r="AA44" s="48">
        <f>AM44-(Y44*3600+Z44*60)</f>
        <v>49</v>
      </c>
      <c r="AC44" s="48">
        <f>INT(AN44/3600)</f>
        <v>5</v>
      </c>
      <c r="AD44" s="48">
        <f>INT((AN44-AC44*3600)/60)</f>
        <v>4</v>
      </c>
      <c r="AE44" s="48">
        <f>AN44-(AC44*3600+AD44*60)</f>
        <v>45.95999999999913</v>
      </c>
      <c r="AG44" s="63">
        <f t="shared" si="0"/>
        <v>10</v>
      </c>
      <c r="AI44" s="48">
        <f>(N44+M44*60+L44*3600)-(K44+J44*60+I44*3600)</f>
        <v>359</v>
      </c>
      <c r="AJ44" s="48">
        <f>(T44+S44*60+R44*3600)-(Q44+P44*60+O44*3600)</f>
        <v>666</v>
      </c>
      <c r="AK44" s="48">
        <f>AI44+AJ44</f>
        <v>1025</v>
      </c>
      <c r="AL44" s="48">
        <f>(W44+V44*60+U44*3600)-(H44+G44*60+F44*3600)</f>
        <v>22794</v>
      </c>
      <c r="AM44" s="49">
        <f>ABS(AL44-AK44)</f>
        <v>21769</v>
      </c>
      <c r="AN44" s="50">
        <f>AM44*(0.01*(100+E44))</f>
        <v>18285.96</v>
      </c>
      <c r="AO44" s="15" t="str">
        <f>IF(D44="","",IF(D44&lt;25,"C",IF(D44&lt;28.01,"B","A")))</f>
        <v>B</v>
      </c>
    </row>
    <row r="45" spans="1:41" ht="12.75">
      <c r="A45" s="81">
        <v>259</v>
      </c>
      <c r="B45" s="70" t="s">
        <v>66</v>
      </c>
      <c r="C45" s="70" t="s">
        <v>67</v>
      </c>
      <c r="D45" s="77">
        <v>25</v>
      </c>
      <c r="E45" s="81">
        <v>-10</v>
      </c>
      <c r="F45" s="55">
        <v>9</v>
      </c>
      <c r="G45" s="55">
        <v>30</v>
      </c>
      <c r="H45" s="55">
        <v>0</v>
      </c>
      <c r="I45" s="56">
        <v>11</v>
      </c>
      <c r="J45" s="56">
        <v>15</v>
      </c>
      <c r="K45" s="56">
        <v>1</v>
      </c>
      <c r="L45" s="57">
        <v>11</v>
      </c>
      <c r="M45" s="57">
        <v>30</v>
      </c>
      <c r="N45" s="57">
        <v>4</v>
      </c>
      <c r="O45" s="55">
        <v>13</v>
      </c>
      <c r="P45" s="55">
        <v>20</v>
      </c>
      <c r="Q45" s="55">
        <v>16</v>
      </c>
      <c r="R45" s="58">
        <v>13</v>
      </c>
      <c r="S45" s="58">
        <v>28</v>
      </c>
      <c r="T45" s="58">
        <v>17</v>
      </c>
      <c r="U45" s="59">
        <v>15</v>
      </c>
      <c r="V45" s="59">
        <v>33</v>
      </c>
      <c r="W45" s="60">
        <v>4</v>
      </c>
      <c r="Y45" s="48">
        <f t="shared" si="1"/>
        <v>5</v>
      </c>
      <c r="Z45" s="48">
        <f t="shared" si="2"/>
        <v>40</v>
      </c>
      <c r="AA45" s="48">
        <f t="shared" si="3"/>
        <v>0</v>
      </c>
      <c r="AC45" s="48">
        <f t="shared" si="4"/>
        <v>5</v>
      </c>
      <c r="AD45" s="48">
        <f t="shared" si="5"/>
        <v>6</v>
      </c>
      <c r="AE45" s="48">
        <f t="shared" si="6"/>
        <v>0</v>
      </c>
      <c r="AG45" s="63">
        <f t="shared" si="0"/>
        <v>11</v>
      </c>
      <c r="AI45" s="48">
        <f t="shared" si="7"/>
        <v>903</v>
      </c>
      <c r="AJ45" s="48">
        <f t="shared" si="8"/>
        <v>481</v>
      </c>
      <c r="AK45" s="48">
        <f t="shared" si="9"/>
        <v>1384</v>
      </c>
      <c r="AL45" s="48">
        <f t="shared" si="10"/>
        <v>21784</v>
      </c>
      <c r="AM45" s="49">
        <f t="shared" si="11"/>
        <v>20400</v>
      </c>
      <c r="AN45" s="50">
        <f t="shared" si="12"/>
        <v>18360</v>
      </c>
      <c r="AO45" s="15" t="str">
        <f t="shared" si="13"/>
        <v>B</v>
      </c>
    </row>
    <row r="46" spans="1:41" ht="12.75">
      <c r="A46" s="81">
        <v>202</v>
      </c>
      <c r="B46" s="70" t="s">
        <v>126</v>
      </c>
      <c r="C46" s="70" t="s">
        <v>221</v>
      </c>
      <c r="D46" s="77">
        <v>28</v>
      </c>
      <c r="E46" s="81">
        <v>-7</v>
      </c>
      <c r="F46" s="55">
        <v>9</v>
      </c>
      <c r="G46" s="55">
        <v>15</v>
      </c>
      <c r="H46" s="55">
        <v>0</v>
      </c>
      <c r="I46" s="56">
        <v>10</v>
      </c>
      <c r="J46" s="56">
        <v>59</v>
      </c>
      <c r="K46" s="56">
        <v>41</v>
      </c>
      <c r="L46" s="57">
        <v>11</v>
      </c>
      <c r="M46" s="57">
        <v>8</v>
      </c>
      <c r="N46" s="57">
        <v>3</v>
      </c>
      <c r="O46" s="55">
        <v>12</v>
      </c>
      <c r="P46" s="55">
        <v>54</v>
      </c>
      <c r="Q46" s="55">
        <v>41</v>
      </c>
      <c r="R46" s="58">
        <v>13</v>
      </c>
      <c r="S46" s="58">
        <v>25</v>
      </c>
      <c r="T46" s="58">
        <v>9</v>
      </c>
      <c r="U46" s="59">
        <v>15</v>
      </c>
      <c r="V46" s="59">
        <v>23</v>
      </c>
      <c r="W46" s="60">
        <v>22</v>
      </c>
      <c r="Y46" s="48">
        <f t="shared" si="1"/>
        <v>5</v>
      </c>
      <c r="Z46" s="48">
        <f t="shared" si="2"/>
        <v>29</v>
      </c>
      <c r="AA46" s="48">
        <f t="shared" si="3"/>
        <v>32</v>
      </c>
      <c r="AC46" s="48">
        <f t="shared" si="4"/>
        <v>5</v>
      </c>
      <c r="AD46" s="48">
        <f t="shared" si="5"/>
        <v>6</v>
      </c>
      <c r="AE46" s="48">
        <f t="shared" si="6"/>
        <v>27.960000000002765</v>
      </c>
      <c r="AG46" s="63">
        <f t="shared" si="0"/>
        <v>12</v>
      </c>
      <c r="AI46" s="48">
        <f t="shared" si="7"/>
        <v>502</v>
      </c>
      <c r="AJ46" s="48">
        <f t="shared" si="8"/>
        <v>1828</v>
      </c>
      <c r="AK46" s="48">
        <f t="shared" si="9"/>
        <v>2330</v>
      </c>
      <c r="AL46" s="48">
        <f t="shared" si="10"/>
        <v>22102</v>
      </c>
      <c r="AM46" s="49">
        <f t="shared" si="11"/>
        <v>19772</v>
      </c>
      <c r="AN46" s="50">
        <f t="shared" si="12"/>
        <v>18387.960000000003</v>
      </c>
      <c r="AO46" s="15" t="str">
        <f t="shared" si="13"/>
        <v>B</v>
      </c>
    </row>
    <row r="47" spans="1:41" ht="12.75">
      <c r="A47" s="81">
        <v>123</v>
      </c>
      <c r="B47" s="70" t="s">
        <v>49</v>
      </c>
      <c r="C47" s="70" t="s">
        <v>50</v>
      </c>
      <c r="D47" s="77">
        <v>27</v>
      </c>
      <c r="E47" s="81">
        <v>-15</v>
      </c>
      <c r="F47" s="55">
        <v>8</v>
      </c>
      <c r="G47" s="55">
        <v>30</v>
      </c>
      <c r="H47" s="55">
        <v>0</v>
      </c>
      <c r="I47" s="56">
        <v>10</v>
      </c>
      <c r="J47" s="56">
        <v>23</v>
      </c>
      <c r="K47" s="56">
        <v>18</v>
      </c>
      <c r="L47" s="57">
        <v>10</v>
      </c>
      <c r="M47" s="57">
        <v>33</v>
      </c>
      <c r="N47" s="57">
        <v>38</v>
      </c>
      <c r="O47" s="55">
        <v>12</v>
      </c>
      <c r="P47" s="55">
        <v>25</v>
      </c>
      <c r="Q47" s="55">
        <v>48</v>
      </c>
      <c r="R47" s="58">
        <v>12</v>
      </c>
      <c r="S47" s="58">
        <v>39</v>
      </c>
      <c r="T47" s="58">
        <v>11</v>
      </c>
      <c r="U47" s="59">
        <v>15</v>
      </c>
      <c r="V47" s="59">
        <v>0</v>
      </c>
      <c r="W47" s="60">
        <v>54</v>
      </c>
      <c r="Y47" s="48">
        <f t="shared" si="1"/>
        <v>6</v>
      </c>
      <c r="Z47" s="48">
        <f t="shared" si="2"/>
        <v>7</v>
      </c>
      <c r="AA47" s="48">
        <f t="shared" si="3"/>
        <v>11</v>
      </c>
      <c r="AC47" s="48">
        <f t="shared" si="4"/>
        <v>5</v>
      </c>
      <c r="AD47" s="48">
        <f t="shared" si="5"/>
        <v>12</v>
      </c>
      <c r="AE47" s="48">
        <f t="shared" si="6"/>
        <v>6.349999999998545</v>
      </c>
      <c r="AG47" s="63">
        <f t="shared" si="0"/>
        <v>13</v>
      </c>
      <c r="AI47" s="48">
        <f t="shared" si="7"/>
        <v>620</v>
      </c>
      <c r="AJ47" s="48">
        <f t="shared" si="8"/>
        <v>803</v>
      </c>
      <c r="AK47" s="48">
        <f t="shared" si="9"/>
        <v>1423</v>
      </c>
      <c r="AL47" s="48">
        <f t="shared" si="10"/>
        <v>23454</v>
      </c>
      <c r="AM47" s="49">
        <f t="shared" si="11"/>
        <v>22031</v>
      </c>
      <c r="AN47" s="50">
        <f t="shared" si="12"/>
        <v>18726.35</v>
      </c>
      <c r="AO47" s="15" t="str">
        <f t="shared" si="13"/>
        <v>B</v>
      </c>
    </row>
    <row r="48" spans="1:41" ht="12.75">
      <c r="A48" s="81">
        <v>21</v>
      </c>
      <c r="B48" s="70" t="s">
        <v>106</v>
      </c>
      <c r="C48" s="70" t="s">
        <v>232</v>
      </c>
      <c r="D48" s="77">
        <v>27</v>
      </c>
      <c r="E48" s="81">
        <v>-12</v>
      </c>
      <c r="F48" s="55">
        <v>8</v>
      </c>
      <c r="G48" s="55">
        <v>45</v>
      </c>
      <c r="H48" s="55">
        <v>0</v>
      </c>
      <c r="I48" s="56">
        <v>10</v>
      </c>
      <c r="J48" s="56">
        <v>38</v>
      </c>
      <c r="K48" s="56">
        <v>55</v>
      </c>
      <c r="L48" s="57">
        <v>10</v>
      </c>
      <c r="M48" s="57">
        <v>45</v>
      </c>
      <c r="N48" s="57">
        <v>11</v>
      </c>
      <c r="O48" s="55">
        <v>12</v>
      </c>
      <c r="P48" s="55">
        <v>37</v>
      </c>
      <c r="Q48" s="55">
        <v>26</v>
      </c>
      <c r="R48" s="58">
        <v>12</v>
      </c>
      <c r="S48" s="58">
        <v>46</v>
      </c>
      <c r="T48" s="58">
        <v>2</v>
      </c>
      <c r="U48" s="59">
        <v>14</v>
      </c>
      <c r="V48" s="59">
        <v>55</v>
      </c>
      <c r="W48" s="60">
        <v>16</v>
      </c>
      <c r="Y48" s="48">
        <f t="shared" si="1"/>
        <v>5</v>
      </c>
      <c r="Z48" s="48">
        <f t="shared" si="2"/>
        <v>55</v>
      </c>
      <c r="AA48" s="48">
        <f t="shared" si="3"/>
        <v>24</v>
      </c>
      <c r="AC48" s="48">
        <f t="shared" si="4"/>
        <v>5</v>
      </c>
      <c r="AD48" s="48">
        <f t="shared" si="5"/>
        <v>12</v>
      </c>
      <c r="AE48" s="48">
        <f t="shared" si="6"/>
        <v>45.11999999999898</v>
      </c>
      <c r="AG48" s="63">
        <f t="shared" si="0"/>
        <v>14</v>
      </c>
      <c r="AI48" s="48">
        <f t="shared" si="7"/>
        <v>376</v>
      </c>
      <c r="AJ48" s="48">
        <f t="shared" si="8"/>
        <v>516</v>
      </c>
      <c r="AK48" s="48">
        <f t="shared" si="9"/>
        <v>892</v>
      </c>
      <c r="AL48" s="48">
        <f t="shared" si="10"/>
        <v>22216</v>
      </c>
      <c r="AM48" s="49">
        <f t="shared" si="11"/>
        <v>21324</v>
      </c>
      <c r="AN48" s="50">
        <f t="shared" si="12"/>
        <v>18765.12</v>
      </c>
      <c r="AO48" s="15" t="str">
        <f t="shared" si="13"/>
        <v>B</v>
      </c>
    </row>
    <row r="49" spans="1:41" ht="12.75">
      <c r="A49" s="81">
        <v>208</v>
      </c>
      <c r="B49" s="70" t="s">
        <v>131</v>
      </c>
      <c r="C49" s="70" t="s">
        <v>222</v>
      </c>
      <c r="D49" s="77">
        <v>25</v>
      </c>
      <c r="E49" s="81">
        <v>-9</v>
      </c>
      <c r="F49" s="55">
        <v>8</v>
      </c>
      <c r="G49" s="55">
        <v>30</v>
      </c>
      <c r="H49" s="55">
        <v>0</v>
      </c>
      <c r="I49" s="56">
        <v>10</v>
      </c>
      <c r="J49" s="56">
        <v>22</v>
      </c>
      <c r="K49" s="56">
        <v>14</v>
      </c>
      <c r="L49" s="57">
        <v>10</v>
      </c>
      <c r="M49" s="57">
        <v>32</v>
      </c>
      <c r="N49" s="57">
        <v>53</v>
      </c>
      <c r="O49" s="55">
        <v>12</v>
      </c>
      <c r="P49" s="55">
        <v>29</v>
      </c>
      <c r="Q49" s="55">
        <v>6</v>
      </c>
      <c r="R49" s="58">
        <v>12</v>
      </c>
      <c r="S49" s="58">
        <v>35</v>
      </c>
      <c r="T49" s="58">
        <v>11</v>
      </c>
      <c r="U49" s="59">
        <v>14</v>
      </c>
      <c r="V49" s="59">
        <v>44</v>
      </c>
      <c r="W49" s="60">
        <v>5</v>
      </c>
      <c r="Y49" s="48">
        <f t="shared" si="1"/>
        <v>5</v>
      </c>
      <c r="Z49" s="48">
        <f t="shared" si="2"/>
        <v>57</v>
      </c>
      <c r="AA49" s="48">
        <f t="shared" si="3"/>
        <v>21</v>
      </c>
      <c r="AC49" s="48">
        <f t="shared" si="4"/>
        <v>5</v>
      </c>
      <c r="AD49" s="48">
        <f t="shared" si="5"/>
        <v>25</v>
      </c>
      <c r="AE49" s="48">
        <f t="shared" si="6"/>
        <v>11.31000000000131</v>
      </c>
      <c r="AG49" s="63">
        <f t="shared" si="0"/>
        <v>15</v>
      </c>
      <c r="AI49" s="48">
        <f t="shared" si="7"/>
        <v>639</v>
      </c>
      <c r="AJ49" s="48">
        <f t="shared" si="8"/>
        <v>365</v>
      </c>
      <c r="AK49" s="48">
        <f t="shared" si="9"/>
        <v>1004</v>
      </c>
      <c r="AL49" s="48">
        <f t="shared" si="10"/>
        <v>22445</v>
      </c>
      <c r="AM49" s="49">
        <f t="shared" si="11"/>
        <v>21441</v>
      </c>
      <c r="AN49" s="50">
        <f t="shared" si="12"/>
        <v>19511.31</v>
      </c>
      <c r="AO49" s="15" t="str">
        <f t="shared" si="13"/>
        <v>B</v>
      </c>
    </row>
    <row r="50" spans="1:41" ht="12.75">
      <c r="A50" s="81">
        <v>25</v>
      </c>
      <c r="B50" s="70" t="s">
        <v>107</v>
      </c>
      <c r="C50" s="70" t="s">
        <v>214</v>
      </c>
      <c r="D50" s="77">
        <v>25</v>
      </c>
      <c r="E50" s="81">
        <v>-11</v>
      </c>
      <c r="F50" s="55">
        <v>9</v>
      </c>
      <c r="G50" s="55">
        <v>30</v>
      </c>
      <c r="H50" s="55">
        <v>0</v>
      </c>
      <c r="I50" s="56">
        <v>11</v>
      </c>
      <c r="J50" s="56">
        <v>13</v>
      </c>
      <c r="K50" s="56">
        <v>52</v>
      </c>
      <c r="L50" s="57">
        <v>11</v>
      </c>
      <c r="M50" s="57">
        <v>36</v>
      </c>
      <c r="N50" s="57">
        <v>25</v>
      </c>
      <c r="O50" s="55">
        <v>13</v>
      </c>
      <c r="P50" s="55">
        <v>54</v>
      </c>
      <c r="Q50" s="55">
        <v>17</v>
      </c>
      <c r="R50" s="58">
        <v>14</v>
      </c>
      <c r="S50" s="58">
        <v>32</v>
      </c>
      <c r="T50" s="58">
        <v>5</v>
      </c>
      <c r="U50" s="59">
        <v>16</v>
      </c>
      <c r="V50" s="59">
        <v>38</v>
      </c>
      <c r="W50" s="60">
        <v>12</v>
      </c>
      <c r="Y50" s="48">
        <f t="shared" si="1"/>
        <v>6</v>
      </c>
      <c r="Z50" s="48">
        <f t="shared" si="2"/>
        <v>7</v>
      </c>
      <c r="AA50" s="48">
        <f t="shared" si="3"/>
        <v>51</v>
      </c>
      <c r="AC50" s="48">
        <f t="shared" si="4"/>
        <v>5</v>
      </c>
      <c r="AD50" s="48">
        <f t="shared" si="5"/>
        <v>27</v>
      </c>
      <c r="AE50" s="48">
        <f t="shared" si="6"/>
        <v>23.18999999999869</v>
      </c>
      <c r="AG50" s="63">
        <f t="shared" si="0"/>
        <v>16</v>
      </c>
      <c r="AI50" s="48">
        <f t="shared" si="7"/>
        <v>1353</v>
      </c>
      <c r="AJ50" s="48">
        <f t="shared" si="8"/>
        <v>2268</v>
      </c>
      <c r="AK50" s="48">
        <f t="shared" si="9"/>
        <v>3621</v>
      </c>
      <c r="AL50" s="48">
        <f t="shared" si="10"/>
        <v>25692</v>
      </c>
      <c r="AM50" s="49">
        <f t="shared" si="11"/>
        <v>22071</v>
      </c>
      <c r="AN50" s="50">
        <f t="shared" si="12"/>
        <v>19643.19</v>
      </c>
      <c r="AO50" s="15" t="str">
        <f t="shared" si="13"/>
        <v>B</v>
      </c>
    </row>
    <row r="51" spans="1:41" ht="12.75">
      <c r="A51" s="81">
        <v>224</v>
      </c>
      <c r="B51" s="70" t="s">
        <v>236</v>
      </c>
      <c r="C51" s="70" t="s">
        <v>237</v>
      </c>
      <c r="D51" s="77">
        <v>25</v>
      </c>
      <c r="E51" s="81">
        <v>-4</v>
      </c>
      <c r="F51" s="55">
        <v>9</v>
      </c>
      <c r="G51" s="55">
        <v>0</v>
      </c>
      <c r="H51" s="55">
        <v>0</v>
      </c>
      <c r="I51" s="56">
        <v>10</v>
      </c>
      <c r="J51" s="56">
        <v>45</v>
      </c>
      <c r="K51" s="56">
        <v>31</v>
      </c>
      <c r="L51" s="57">
        <v>10</v>
      </c>
      <c r="M51" s="57">
        <v>52</v>
      </c>
      <c r="N51" s="57">
        <v>12</v>
      </c>
      <c r="O51" s="55">
        <v>12</v>
      </c>
      <c r="P51" s="55">
        <v>49</v>
      </c>
      <c r="Q51" s="55">
        <v>17</v>
      </c>
      <c r="R51" s="58">
        <v>12</v>
      </c>
      <c r="S51" s="58">
        <v>56</v>
      </c>
      <c r="T51" s="58">
        <v>4</v>
      </c>
      <c r="U51" s="59">
        <v>14</v>
      </c>
      <c r="V51" s="59">
        <v>57</v>
      </c>
      <c r="W51" s="60">
        <v>9</v>
      </c>
      <c r="Y51" s="48">
        <f>INT(AM51/3600)</f>
        <v>5</v>
      </c>
      <c r="Z51" s="48">
        <f>INT((AM51-Y51*3600)/60)</f>
        <v>43</v>
      </c>
      <c r="AA51" s="48">
        <f>AM51-(Y51*3600+Z51*60)</f>
        <v>41</v>
      </c>
      <c r="AC51" s="48">
        <f>INT(AN51/3600)</f>
        <v>5</v>
      </c>
      <c r="AD51" s="48">
        <f>INT((AN51-AC51*3600)/60)</f>
        <v>29</v>
      </c>
      <c r="AE51" s="48">
        <f>AN51-(AC51*3600+AD51*60)</f>
        <v>56.159999999999854</v>
      </c>
      <c r="AG51" s="63">
        <f t="shared" si="0"/>
        <v>17</v>
      </c>
      <c r="AI51" s="48">
        <f>(N51+M51*60+L51*3600)-(K51+J51*60+I51*3600)</f>
        <v>401</v>
      </c>
      <c r="AJ51" s="48">
        <f>(T51+S51*60+R51*3600)-(Q51+P51*60+O51*3600)</f>
        <v>407</v>
      </c>
      <c r="AK51" s="48">
        <f>AI51+AJ51</f>
        <v>808</v>
      </c>
      <c r="AL51" s="48">
        <f>(W51+V51*60+U51*3600)-(H51+G51*60+F51*3600)</f>
        <v>21429</v>
      </c>
      <c r="AM51" s="49">
        <f>ABS(AL51-AK51)</f>
        <v>20621</v>
      </c>
      <c r="AN51" s="50">
        <f>AM51*(0.01*(100+E51))</f>
        <v>19796.16</v>
      </c>
      <c r="AO51" s="15" t="str">
        <f>IF(D51="","",IF(D51&lt;25,"C",IF(D51&lt;28.01,"B","A")))</f>
        <v>B</v>
      </c>
    </row>
    <row r="52" spans="1:41" ht="12.75">
      <c r="A52" s="81">
        <v>303</v>
      </c>
      <c r="B52" s="70" t="s">
        <v>224</v>
      </c>
      <c r="C52" s="70" t="s">
        <v>225</v>
      </c>
      <c r="D52" s="77">
        <v>25</v>
      </c>
      <c r="E52" s="81">
        <v>-10</v>
      </c>
      <c r="F52" s="55">
        <v>8</v>
      </c>
      <c r="G52" s="55">
        <v>30</v>
      </c>
      <c r="H52" s="55">
        <v>0</v>
      </c>
      <c r="I52" s="56">
        <v>10</v>
      </c>
      <c r="J52" s="56">
        <v>31</v>
      </c>
      <c r="K52" s="56">
        <v>47</v>
      </c>
      <c r="L52" s="57">
        <v>10</v>
      </c>
      <c r="M52" s="57">
        <v>38</v>
      </c>
      <c r="N52" s="57">
        <v>46</v>
      </c>
      <c r="O52" s="55">
        <v>12</v>
      </c>
      <c r="P52" s="55">
        <v>35</v>
      </c>
      <c r="Q52" s="55">
        <v>52</v>
      </c>
      <c r="R52" s="58">
        <v>12</v>
      </c>
      <c r="S52" s="58">
        <v>46</v>
      </c>
      <c r="T52" s="58">
        <v>19</v>
      </c>
      <c r="U52" s="59">
        <v>15</v>
      </c>
      <c r="V52" s="59">
        <v>6</v>
      </c>
      <c r="W52" s="60">
        <v>15</v>
      </c>
      <c r="Y52" s="48">
        <f t="shared" si="1"/>
        <v>6</v>
      </c>
      <c r="Z52" s="48">
        <f t="shared" si="2"/>
        <v>18</v>
      </c>
      <c r="AA52" s="48">
        <f t="shared" si="3"/>
        <v>49</v>
      </c>
      <c r="AC52" s="48">
        <f t="shared" si="4"/>
        <v>5</v>
      </c>
      <c r="AD52" s="48">
        <f t="shared" si="5"/>
        <v>40</v>
      </c>
      <c r="AE52" s="48">
        <f t="shared" si="6"/>
        <v>56.10000000000218</v>
      </c>
      <c r="AG52" s="63">
        <f t="shared" si="0"/>
        <v>18</v>
      </c>
      <c r="AI52" s="48">
        <f t="shared" si="7"/>
        <v>419</v>
      </c>
      <c r="AJ52" s="48">
        <f t="shared" si="8"/>
        <v>627</v>
      </c>
      <c r="AK52" s="48">
        <f t="shared" si="9"/>
        <v>1046</v>
      </c>
      <c r="AL52" s="48">
        <f t="shared" si="10"/>
        <v>23775</v>
      </c>
      <c r="AM52" s="49">
        <f t="shared" si="11"/>
        <v>22729</v>
      </c>
      <c r="AN52" s="50">
        <f t="shared" si="12"/>
        <v>20456.100000000002</v>
      </c>
      <c r="AO52" s="15" t="str">
        <f t="shared" si="13"/>
        <v>B</v>
      </c>
    </row>
    <row r="53" spans="1:41" ht="12.75">
      <c r="A53" s="81">
        <v>227</v>
      </c>
      <c r="B53" s="70" t="s">
        <v>62</v>
      </c>
      <c r="C53" s="70" t="s">
        <v>63</v>
      </c>
      <c r="D53" s="77">
        <v>28</v>
      </c>
      <c r="E53" s="81">
        <v>-8</v>
      </c>
      <c r="F53" s="55">
        <v>9</v>
      </c>
      <c r="G53" s="55">
        <v>15</v>
      </c>
      <c r="H53" s="55">
        <v>0</v>
      </c>
      <c r="I53" s="56">
        <v>10</v>
      </c>
      <c r="J53" s="56">
        <v>56</v>
      </c>
      <c r="K53" s="56">
        <v>5</v>
      </c>
      <c r="L53" s="57">
        <v>11</v>
      </c>
      <c r="M53" s="57">
        <v>0</v>
      </c>
      <c r="N53" s="57">
        <v>44</v>
      </c>
      <c r="O53" s="55"/>
      <c r="P53" s="55"/>
      <c r="Q53" s="55"/>
      <c r="R53" s="58"/>
      <c r="S53" s="58"/>
      <c r="T53" s="58"/>
      <c r="U53" s="59"/>
      <c r="V53" s="59"/>
      <c r="W53" s="60"/>
      <c r="AO53" s="15" t="str">
        <f t="shared" si="13"/>
        <v>B</v>
      </c>
    </row>
    <row r="54" spans="1:41" ht="12.75">
      <c r="A54" s="81">
        <v>18</v>
      </c>
      <c r="B54" s="70" t="s">
        <v>31</v>
      </c>
      <c r="C54" s="70" t="s">
        <v>32</v>
      </c>
      <c r="D54" s="77">
        <v>27</v>
      </c>
      <c r="E54" s="81">
        <v>-6</v>
      </c>
      <c r="F54" s="55"/>
      <c r="G54" s="55"/>
      <c r="H54" s="55"/>
      <c r="I54" s="56"/>
      <c r="J54" s="56"/>
      <c r="K54" s="56"/>
      <c r="L54" s="57"/>
      <c r="M54" s="57"/>
      <c r="N54" s="57"/>
      <c r="O54" s="55"/>
      <c r="P54" s="55"/>
      <c r="Q54" s="55"/>
      <c r="R54" s="58"/>
      <c r="S54" s="58"/>
      <c r="T54" s="58"/>
      <c r="U54" s="59"/>
      <c r="V54" s="59"/>
      <c r="W54" s="60"/>
      <c r="AO54" s="15" t="str">
        <f t="shared" si="13"/>
        <v>B</v>
      </c>
    </row>
    <row r="55" spans="1:41" ht="12.75">
      <c r="A55" s="81">
        <v>244</v>
      </c>
      <c r="B55" s="70" t="s">
        <v>238</v>
      </c>
      <c r="C55" s="70" t="s">
        <v>213</v>
      </c>
      <c r="D55" s="77">
        <v>28</v>
      </c>
      <c r="E55" s="81">
        <v>-4</v>
      </c>
      <c r="F55" s="55"/>
      <c r="G55" s="55"/>
      <c r="H55" s="55"/>
      <c r="I55" s="56"/>
      <c r="J55" s="56"/>
      <c r="K55" s="56"/>
      <c r="L55" s="57"/>
      <c r="M55" s="57"/>
      <c r="N55" s="57"/>
      <c r="O55" s="55"/>
      <c r="P55" s="55"/>
      <c r="Q55" s="55"/>
      <c r="R55" s="58"/>
      <c r="S55" s="58"/>
      <c r="T55" s="58"/>
      <c r="U55" s="59"/>
      <c r="V55" s="59"/>
      <c r="W55" s="60"/>
      <c r="AO55" s="15" t="str">
        <f>IF(D55="","",IF(D55&lt;25,"C",IF(D55&lt;28.01,"B","A")))</f>
        <v>B</v>
      </c>
    </row>
    <row r="56" spans="1:23" ht="12.75">
      <c r="A56" s="81"/>
      <c r="B56" s="70"/>
      <c r="C56" s="70"/>
      <c r="D56" s="77"/>
      <c r="E56" s="81"/>
      <c r="F56" s="55"/>
      <c r="G56" s="55"/>
      <c r="H56" s="55"/>
      <c r="I56" s="56"/>
      <c r="J56" s="56"/>
      <c r="K56" s="56"/>
      <c r="L56" s="57"/>
      <c r="M56" s="57"/>
      <c r="N56" s="57"/>
      <c r="O56" s="55"/>
      <c r="P56" s="55"/>
      <c r="Q56" s="55"/>
      <c r="R56" s="58"/>
      <c r="S56" s="58"/>
      <c r="T56" s="58"/>
      <c r="U56" s="59"/>
      <c r="V56" s="59"/>
      <c r="W56" s="60"/>
    </row>
    <row r="57" spans="1:23" ht="12.75">
      <c r="A57" s="81"/>
      <c r="B57" s="70" t="s">
        <v>253</v>
      </c>
      <c r="C57" s="70"/>
      <c r="D57" s="77"/>
      <c r="E57" s="81"/>
      <c r="F57" s="55"/>
      <c r="G57" s="55"/>
      <c r="H57" s="55"/>
      <c r="I57" s="56"/>
      <c r="J57" s="56"/>
      <c r="K57" s="56"/>
      <c r="L57" s="57"/>
      <c r="M57" s="57"/>
      <c r="N57" s="57"/>
      <c r="O57" s="55"/>
      <c r="P57" s="55"/>
      <c r="Q57" s="55"/>
      <c r="R57" s="58"/>
      <c r="S57" s="58"/>
      <c r="T57" s="58"/>
      <c r="U57" s="59"/>
      <c r="V57" s="59"/>
      <c r="W57" s="60"/>
    </row>
    <row r="58" spans="1:23" ht="12.75">
      <c r="A58" s="81"/>
      <c r="B58" s="70"/>
      <c r="C58" s="70"/>
      <c r="D58" s="77"/>
      <c r="E58" s="81"/>
      <c r="F58" s="55"/>
      <c r="G58" s="55"/>
      <c r="H58" s="55"/>
      <c r="I58" s="56"/>
      <c r="J58" s="56"/>
      <c r="K58" s="56"/>
      <c r="L58" s="57"/>
      <c r="M58" s="57"/>
      <c r="N58" s="57"/>
      <c r="O58" s="55"/>
      <c r="P58" s="55"/>
      <c r="Q58" s="55"/>
      <c r="R58" s="58"/>
      <c r="S58" s="58"/>
      <c r="T58" s="58"/>
      <c r="U58" s="59"/>
      <c r="V58" s="59"/>
      <c r="W58" s="60"/>
    </row>
    <row r="59" spans="1:41" ht="12.75">
      <c r="A59" s="81">
        <v>279</v>
      </c>
      <c r="B59" s="70" t="s">
        <v>74</v>
      </c>
      <c r="C59" s="70" t="s">
        <v>75</v>
      </c>
      <c r="D59" s="77">
        <v>24.9</v>
      </c>
      <c r="E59" s="81">
        <v>-18</v>
      </c>
      <c r="F59" s="55">
        <v>10</v>
      </c>
      <c r="G59" s="55">
        <v>0</v>
      </c>
      <c r="H59" s="55">
        <v>0</v>
      </c>
      <c r="I59" s="56">
        <v>11</v>
      </c>
      <c r="J59" s="56">
        <v>43</v>
      </c>
      <c r="K59" s="56">
        <v>33</v>
      </c>
      <c r="L59" s="57">
        <v>11</v>
      </c>
      <c r="M59" s="57">
        <v>50</v>
      </c>
      <c r="N59" s="57">
        <v>40</v>
      </c>
      <c r="O59" s="55">
        <v>13</v>
      </c>
      <c r="P59" s="55">
        <v>53</v>
      </c>
      <c r="Q59" s="55">
        <v>28</v>
      </c>
      <c r="R59" s="58">
        <v>14</v>
      </c>
      <c r="S59" s="58">
        <v>32</v>
      </c>
      <c r="T59" s="58">
        <v>34</v>
      </c>
      <c r="U59" s="59">
        <v>16</v>
      </c>
      <c r="V59" s="59">
        <v>42</v>
      </c>
      <c r="W59" s="60">
        <v>21</v>
      </c>
      <c r="Y59" s="48">
        <f t="shared" si="1"/>
        <v>5</v>
      </c>
      <c r="Z59" s="48">
        <f t="shared" si="2"/>
        <v>56</v>
      </c>
      <c r="AA59" s="48">
        <f t="shared" si="3"/>
        <v>8</v>
      </c>
      <c r="AC59" s="48">
        <f t="shared" si="4"/>
        <v>4</v>
      </c>
      <c r="AD59" s="48">
        <f t="shared" si="5"/>
        <v>52</v>
      </c>
      <c r="AE59" s="48">
        <f t="shared" si="6"/>
        <v>1.7600000000020373</v>
      </c>
      <c r="AG59" s="63">
        <v>1</v>
      </c>
      <c r="AI59" s="48">
        <f t="shared" si="7"/>
        <v>427</v>
      </c>
      <c r="AJ59" s="48">
        <f t="shared" si="8"/>
        <v>2346</v>
      </c>
      <c r="AK59" s="48">
        <f t="shared" si="9"/>
        <v>2773</v>
      </c>
      <c r="AL59" s="48">
        <f t="shared" si="10"/>
        <v>24141</v>
      </c>
      <c r="AM59" s="49">
        <f t="shared" si="11"/>
        <v>21368</v>
      </c>
      <c r="AN59" s="50">
        <f t="shared" si="12"/>
        <v>17521.760000000002</v>
      </c>
      <c r="AO59" s="15" t="str">
        <f t="shared" si="13"/>
        <v>C</v>
      </c>
    </row>
    <row r="60" spans="1:41" ht="12.75">
      <c r="A60" s="81">
        <v>39</v>
      </c>
      <c r="B60" s="70" t="s">
        <v>37</v>
      </c>
      <c r="C60" s="70" t="s">
        <v>233</v>
      </c>
      <c r="D60" s="77">
        <v>24</v>
      </c>
      <c r="E60" s="81">
        <v>-14</v>
      </c>
      <c r="F60" s="55">
        <v>9</v>
      </c>
      <c r="G60" s="55">
        <v>30</v>
      </c>
      <c r="H60" s="55">
        <v>0</v>
      </c>
      <c r="I60" s="56">
        <v>11</v>
      </c>
      <c r="J60" s="56">
        <v>18</v>
      </c>
      <c r="K60" s="56">
        <v>17</v>
      </c>
      <c r="L60" s="57">
        <v>11</v>
      </c>
      <c r="M60" s="57">
        <v>31</v>
      </c>
      <c r="N60" s="57">
        <v>40</v>
      </c>
      <c r="O60" s="55">
        <v>13</v>
      </c>
      <c r="P60" s="55">
        <v>24</v>
      </c>
      <c r="Q60" s="55">
        <v>59</v>
      </c>
      <c r="R60" s="58">
        <v>13</v>
      </c>
      <c r="S60" s="58">
        <v>32</v>
      </c>
      <c r="T60" s="58">
        <v>5</v>
      </c>
      <c r="U60" s="59">
        <v>15</v>
      </c>
      <c r="V60" s="59">
        <v>34</v>
      </c>
      <c r="W60" s="60">
        <v>55</v>
      </c>
      <c r="Y60" s="48">
        <f t="shared" si="1"/>
        <v>5</v>
      </c>
      <c r="Z60" s="48">
        <f t="shared" si="2"/>
        <v>44</v>
      </c>
      <c r="AA60" s="48">
        <f t="shared" si="3"/>
        <v>26</v>
      </c>
      <c r="AC60" s="48">
        <f t="shared" si="4"/>
        <v>4</v>
      </c>
      <c r="AD60" s="48">
        <f t="shared" si="5"/>
        <v>56</v>
      </c>
      <c r="AE60" s="48">
        <f t="shared" si="6"/>
        <v>12.7599999999984</v>
      </c>
      <c r="AG60" s="63">
        <f t="shared" si="0"/>
        <v>2</v>
      </c>
      <c r="AI60" s="48">
        <f t="shared" si="7"/>
        <v>803</v>
      </c>
      <c r="AJ60" s="48">
        <f t="shared" si="8"/>
        <v>426</v>
      </c>
      <c r="AK60" s="48">
        <f t="shared" si="9"/>
        <v>1229</v>
      </c>
      <c r="AL60" s="48">
        <f t="shared" si="10"/>
        <v>21895</v>
      </c>
      <c r="AM60" s="49">
        <f t="shared" si="11"/>
        <v>20666</v>
      </c>
      <c r="AN60" s="50">
        <f t="shared" si="12"/>
        <v>17772.76</v>
      </c>
      <c r="AO60" s="15" t="str">
        <f t="shared" si="13"/>
        <v>C</v>
      </c>
    </row>
    <row r="61" spans="1:41" ht="12.75">
      <c r="A61" s="81">
        <v>253</v>
      </c>
      <c r="B61" s="70" t="s">
        <v>64</v>
      </c>
      <c r="C61" s="70" t="s">
        <v>65</v>
      </c>
      <c r="D61" s="77">
        <v>24.5</v>
      </c>
      <c r="E61" s="85">
        <v>-17</v>
      </c>
      <c r="F61" s="55">
        <v>9</v>
      </c>
      <c r="G61" s="55">
        <v>0</v>
      </c>
      <c r="H61" s="55">
        <v>0</v>
      </c>
      <c r="I61" s="56">
        <v>10</v>
      </c>
      <c r="J61" s="56">
        <v>53</v>
      </c>
      <c r="K61" s="56">
        <v>11</v>
      </c>
      <c r="L61" s="57">
        <v>11</v>
      </c>
      <c r="M61" s="57">
        <v>0</v>
      </c>
      <c r="N61" s="57">
        <v>17</v>
      </c>
      <c r="O61" s="55">
        <v>12</v>
      </c>
      <c r="P61" s="55">
        <v>54</v>
      </c>
      <c r="Q61" s="55">
        <v>46</v>
      </c>
      <c r="R61" s="56">
        <v>13</v>
      </c>
      <c r="S61" s="56">
        <v>28</v>
      </c>
      <c r="T61" s="56">
        <v>16</v>
      </c>
      <c r="U61" s="60">
        <v>15</v>
      </c>
      <c r="V61" s="60">
        <v>39</v>
      </c>
      <c r="W61" s="60">
        <v>17</v>
      </c>
      <c r="Y61" s="48">
        <f t="shared" si="1"/>
        <v>5</v>
      </c>
      <c r="Z61" s="48">
        <f t="shared" si="2"/>
        <v>58</v>
      </c>
      <c r="AA61" s="48">
        <f t="shared" si="3"/>
        <v>41</v>
      </c>
      <c r="AC61" s="48">
        <f t="shared" si="4"/>
        <v>4</v>
      </c>
      <c r="AD61" s="48">
        <f t="shared" si="5"/>
        <v>57</v>
      </c>
      <c r="AE61" s="48">
        <f t="shared" si="6"/>
        <v>42.43000000000029</v>
      </c>
      <c r="AG61" s="63">
        <f t="shared" si="0"/>
        <v>3</v>
      </c>
      <c r="AI61" s="48">
        <f t="shared" si="7"/>
        <v>426</v>
      </c>
      <c r="AJ61" s="48">
        <f t="shared" si="8"/>
        <v>2010</v>
      </c>
      <c r="AK61" s="48">
        <f t="shared" si="9"/>
        <v>2436</v>
      </c>
      <c r="AL61" s="48">
        <f t="shared" si="10"/>
        <v>23957</v>
      </c>
      <c r="AM61" s="49">
        <f t="shared" si="11"/>
        <v>21521</v>
      </c>
      <c r="AN61" s="50">
        <f t="shared" si="12"/>
        <v>17862.43</v>
      </c>
      <c r="AO61" s="15" t="str">
        <f t="shared" si="13"/>
        <v>C</v>
      </c>
    </row>
    <row r="62" spans="1:41" ht="12.75">
      <c r="A62" s="83">
        <v>92</v>
      </c>
      <c r="B62" s="71" t="s">
        <v>217</v>
      </c>
      <c r="C62" s="71" t="s">
        <v>218</v>
      </c>
      <c r="D62" s="73">
        <v>24.5</v>
      </c>
      <c r="E62" s="85">
        <v>-15</v>
      </c>
      <c r="F62" s="55">
        <v>9</v>
      </c>
      <c r="G62" s="55">
        <v>15</v>
      </c>
      <c r="H62" s="55">
        <v>0</v>
      </c>
      <c r="I62" s="56">
        <v>11</v>
      </c>
      <c r="J62" s="56">
        <v>3</v>
      </c>
      <c r="K62" s="56">
        <v>32</v>
      </c>
      <c r="L62" s="57">
        <v>11</v>
      </c>
      <c r="M62" s="57">
        <v>34</v>
      </c>
      <c r="N62" s="57">
        <v>9</v>
      </c>
      <c r="O62" s="55">
        <v>13</v>
      </c>
      <c r="P62" s="55">
        <v>30</v>
      </c>
      <c r="Q62" s="55">
        <v>24</v>
      </c>
      <c r="R62" s="58">
        <v>13</v>
      </c>
      <c r="S62" s="58">
        <v>38</v>
      </c>
      <c r="T62" s="58">
        <v>50</v>
      </c>
      <c r="U62" s="59">
        <v>15</v>
      </c>
      <c r="V62" s="59">
        <v>44</v>
      </c>
      <c r="W62" s="60">
        <v>56</v>
      </c>
      <c r="Y62" s="48">
        <f t="shared" si="1"/>
        <v>5</v>
      </c>
      <c r="Z62" s="48">
        <f t="shared" si="2"/>
        <v>50</v>
      </c>
      <c r="AA62" s="48">
        <f t="shared" si="3"/>
        <v>53</v>
      </c>
      <c r="AC62" s="48">
        <f t="shared" si="4"/>
        <v>4</v>
      </c>
      <c r="AD62" s="48">
        <f t="shared" si="5"/>
        <v>58</v>
      </c>
      <c r="AE62" s="48">
        <f t="shared" si="6"/>
        <v>15.049999999999272</v>
      </c>
      <c r="AG62" s="63">
        <f t="shared" si="0"/>
        <v>4</v>
      </c>
      <c r="AI62" s="48">
        <f t="shared" si="7"/>
        <v>1837</v>
      </c>
      <c r="AJ62" s="48">
        <f t="shared" si="8"/>
        <v>506</v>
      </c>
      <c r="AK62" s="48">
        <f t="shared" si="9"/>
        <v>2343</v>
      </c>
      <c r="AL62" s="48">
        <f t="shared" si="10"/>
        <v>23396</v>
      </c>
      <c r="AM62" s="49">
        <f t="shared" si="11"/>
        <v>21053</v>
      </c>
      <c r="AN62" s="50">
        <f t="shared" si="12"/>
        <v>17895.05</v>
      </c>
      <c r="AO62" s="15" t="str">
        <f t="shared" si="13"/>
        <v>C</v>
      </c>
    </row>
    <row r="63" spans="1:41" ht="12.75">
      <c r="A63" s="81">
        <v>275</v>
      </c>
      <c r="B63" s="70" t="s">
        <v>72</v>
      </c>
      <c r="C63" s="70" t="s">
        <v>73</v>
      </c>
      <c r="D63" s="77">
        <v>21.4</v>
      </c>
      <c r="E63" s="81">
        <v>-18</v>
      </c>
      <c r="F63" s="55">
        <v>8</v>
      </c>
      <c r="G63" s="55">
        <v>30</v>
      </c>
      <c r="H63" s="55">
        <v>0</v>
      </c>
      <c r="I63" s="56">
        <v>10</v>
      </c>
      <c r="J63" s="56">
        <v>28</v>
      </c>
      <c r="K63" s="56">
        <v>49</v>
      </c>
      <c r="L63" s="57">
        <v>10</v>
      </c>
      <c r="M63" s="57">
        <v>35</v>
      </c>
      <c r="N63" s="57">
        <v>44</v>
      </c>
      <c r="O63" s="55">
        <v>12</v>
      </c>
      <c r="P63" s="55">
        <v>30</v>
      </c>
      <c r="Q63" s="55">
        <v>37</v>
      </c>
      <c r="R63" s="58">
        <v>12</v>
      </c>
      <c r="S63" s="58">
        <v>41</v>
      </c>
      <c r="T63" s="58">
        <v>14</v>
      </c>
      <c r="U63" s="59">
        <v>14</v>
      </c>
      <c r="V63" s="59">
        <v>51</v>
      </c>
      <c r="W63" s="60">
        <v>41</v>
      </c>
      <c r="Y63" s="48">
        <f t="shared" si="1"/>
        <v>6</v>
      </c>
      <c r="Z63" s="48">
        <f t="shared" si="2"/>
        <v>4</v>
      </c>
      <c r="AA63" s="48">
        <f t="shared" si="3"/>
        <v>9</v>
      </c>
      <c r="AC63" s="48">
        <f t="shared" si="4"/>
        <v>4</v>
      </c>
      <c r="AD63" s="48">
        <f t="shared" si="5"/>
        <v>58</v>
      </c>
      <c r="AE63" s="48">
        <f t="shared" si="6"/>
        <v>36.18000000000029</v>
      </c>
      <c r="AG63" s="63">
        <f t="shared" si="0"/>
        <v>5</v>
      </c>
      <c r="AI63" s="48">
        <f t="shared" si="7"/>
        <v>415</v>
      </c>
      <c r="AJ63" s="48">
        <f t="shared" si="8"/>
        <v>637</v>
      </c>
      <c r="AK63" s="48">
        <f t="shared" si="9"/>
        <v>1052</v>
      </c>
      <c r="AL63" s="48">
        <f t="shared" si="10"/>
        <v>22901</v>
      </c>
      <c r="AM63" s="49">
        <f t="shared" si="11"/>
        <v>21849</v>
      </c>
      <c r="AN63" s="50">
        <f t="shared" si="12"/>
        <v>17916.18</v>
      </c>
      <c r="AO63" s="15" t="str">
        <f t="shared" si="13"/>
        <v>C</v>
      </c>
    </row>
    <row r="64" spans="1:41" ht="12.75">
      <c r="A64" s="83">
        <v>122</v>
      </c>
      <c r="B64" s="74" t="s">
        <v>219</v>
      </c>
      <c r="C64" s="15" t="s">
        <v>220</v>
      </c>
      <c r="D64" s="79">
        <v>22</v>
      </c>
      <c r="E64" s="84">
        <v>-17</v>
      </c>
      <c r="F64" s="55">
        <v>8</v>
      </c>
      <c r="G64" s="55">
        <v>45</v>
      </c>
      <c r="H64" s="55">
        <v>0</v>
      </c>
      <c r="I64" s="56">
        <v>10</v>
      </c>
      <c r="J64" s="56">
        <v>40</v>
      </c>
      <c r="K64" s="56">
        <v>18</v>
      </c>
      <c r="L64" s="57">
        <v>10</v>
      </c>
      <c r="M64" s="57">
        <v>47</v>
      </c>
      <c r="N64" s="57">
        <v>9</v>
      </c>
      <c r="O64" s="55">
        <v>12</v>
      </c>
      <c r="P64" s="55">
        <v>40</v>
      </c>
      <c r="Q64" s="55">
        <v>45</v>
      </c>
      <c r="R64" s="58">
        <v>12</v>
      </c>
      <c r="S64" s="58">
        <v>51</v>
      </c>
      <c r="T64" s="58">
        <v>4</v>
      </c>
      <c r="U64" s="59">
        <v>15</v>
      </c>
      <c r="V64" s="59">
        <v>3</v>
      </c>
      <c r="W64" s="60">
        <v>39</v>
      </c>
      <c r="Y64" s="48">
        <f t="shared" si="1"/>
        <v>6</v>
      </c>
      <c r="Z64" s="48">
        <f t="shared" si="2"/>
        <v>1</v>
      </c>
      <c r="AA64" s="48">
        <f t="shared" si="3"/>
        <v>29</v>
      </c>
      <c r="AC64" s="48">
        <f t="shared" si="4"/>
        <v>5</v>
      </c>
      <c r="AD64" s="48">
        <f t="shared" si="5"/>
        <v>0</v>
      </c>
      <c r="AE64" s="48">
        <f t="shared" si="6"/>
        <v>1.8700000000026193</v>
      </c>
      <c r="AG64" s="63">
        <f t="shared" si="0"/>
        <v>6</v>
      </c>
      <c r="AI64" s="48">
        <f t="shared" si="7"/>
        <v>411</v>
      </c>
      <c r="AJ64" s="48">
        <f t="shared" si="8"/>
        <v>619</v>
      </c>
      <c r="AK64" s="48">
        <f t="shared" si="9"/>
        <v>1030</v>
      </c>
      <c r="AL64" s="48">
        <f t="shared" si="10"/>
        <v>22719</v>
      </c>
      <c r="AM64" s="49">
        <f t="shared" si="11"/>
        <v>21689</v>
      </c>
      <c r="AN64" s="50">
        <f t="shared" si="12"/>
        <v>18001.870000000003</v>
      </c>
      <c r="AO64" s="15" t="str">
        <f t="shared" si="13"/>
        <v>C</v>
      </c>
    </row>
    <row r="65" spans="1:41" ht="12.75">
      <c r="A65" s="81">
        <v>54</v>
      </c>
      <c r="B65" s="70" t="s">
        <v>72</v>
      </c>
      <c r="C65" s="70" t="s">
        <v>215</v>
      </c>
      <c r="D65" s="77">
        <v>21.3</v>
      </c>
      <c r="E65" s="85">
        <v>-21</v>
      </c>
      <c r="F65" s="55">
        <v>8</v>
      </c>
      <c r="G65" s="55">
        <v>15</v>
      </c>
      <c r="H65" s="55">
        <v>0</v>
      </c>
      <c r="I65" s="56">
        <v>10</v>
      </c>
      <c r="J65" s="56">
        <v>17</v>
      </c>
      <c r="K65" s="56">
        <v>19</v>
      </c>
      <c r="L65" s="57">
        <v>10</v>
      </c>
      <c r="M65" s="57">
        <v>29</v>
      </c>
      <c r="N65" s="57">
        <v>56</v>
      </c>
      <c r="O65" s="55">
        <v>12</v>
      </c>
      <c r="P65" s="55">
        <v>26</v>
      </c>
      <c r="Q65" s="55">
        <v>19</v>
      </c>
      <c r="R65" s="58">
        <v>12</v>
      </c>
      <c r="S65" s="58">
        <v>38</v>
      </c>
      <c r="T65" s="58">
        <v>18</v>
      </c>
      <c r="U65" s="59">
        <v>15</v>
      </c>
      <c r="V65" s="59">
        <v>0</v>
      </c>
      <c r="W65" s="60">
        <v>29</v>
      </c>
      <c r="Y65" s="48">
        <f t="shared" si="1"/>
        <v>6</v>
      </c>
      <c r="Z65" s="48">
        <f t="shared" si="2"/>
        <v>20</v>
      </c>
      <c r="AA65" s="48">
        <f t="shared" si="3"/>
        <v>53</v>
      </c>
      <c r="AC65" s="48">
        <f t="shared" si="4"/>
        <v>5</v>
      </c>
      <c r="AD65" s="48">
        <f t="shared" si="5"/>
        <v>0</v>
      </c>
      <c r="AE65" s="48">
        <f t="shared" si="6"/>
        <v>53.87000000000262</v>
      </c>
      <c r="AG65" s="63">
        <f t="shared" si="0"/>
        <v>7</v>
      </c>
      <c r="AI65" s="48">
        <f t="shared" si="7"/>
        <v>757</v>
      </c>
      <c r="AJ65" s="48">
        <f t="shared" si="8"/>
        <v>719</v>
      </c>
      <c r="AK65" s="48">
        <f t="shared" si="9"/>
        <v>1476</v>
      </c>
      <c r="AL65" s="48">
        <f t="shared" si="10"/>
        <v>24329</v>
      </c>
      <c r="AM65" s="49">
        <f t="shared" si="11"/>
        <v>22853</v>
      </c>
      <c r="AN65" s="50">
        <f t="shared" si="12"/>
        <v>18053.870000000003</v>
      </c>
      <c r="AO65" s="15" t="str">
        <f t="shared" si="13"/>
        <v>C</v>
      </c>
    </row>
    <row r="66" spans="1:41" ht="12.75">
      <c r="A66" s="81">
        <v>325</v>
      </c>
      <c r="B66" s="70" t="s">
        <v>89</v>
      </c>
      <c r="C66" s="70" t="s">
        <v>240</v>
      </c>
      <c r="D66" s="77">
        <v>23.8</v>
      </c>
      <c r="E66" s="81">
        <v>-20</v>
      </c>
      <c r="F66" s="55">
        <v>8</v>
      </c>
      <c r="G66" s="55">
        <v>30</v>
      </c>
      <c r="H66" s="55">
        <v>0</v>
      </c>
      <c r="I66" s="56">
        <v>10</v>
      </c>
      <c r="J66" s="56">
        <v>34</v>
      </c>
      <c r="K66" s="56">
        <v>57</v>
      </c>
      <c r="L66" s="57">
        <v>10</v>
      </c>
      <c r="M66" s="57">
        <v>42</v>
      </c>
      <c r="N66" s="57">
        <v>13</v>
      </c>
      <c r="O66" s="55">
        <v>12</v>
      </c>
      <c r="P66" s="55">
        <v>36</v>
      </c>
      <c r="Q66" s="55">
        <v>37</v>
      </c>
      <c r="R66" s="58">
        <v>12</v>
      </c>
      <c r="S66" s="58">
        <v>49</v>
      </c>
      <c r="T66" s="58">
        <v>2</v>
      </c>
      <c r="U66" s="59">
        <v>15</v>
      </c>
      <c r="V66" s="59">
        <v>5</v>
      </c>
      <c r="W66" s="60">
        <v>56</v>
      </c>
      <c r="Y66" s="48">
        <f>INT(AM66/3600)</f>
        <v>6</v>
      </c>
      <c r="Z66" s="48">
        <f>INT((AM66-Y66*3600)/60)</f>
        <v>16</v>
      </c>
      <c r="AA66" s="48">
        <f>AM66-(Y66*3600+Z66*60)</f>
        <v>15</v>
      </c>
      <c r="AC66" s="48">
        <f>INT(AN66/3600)</f>
        <v>5</v>
      </c>
      <c r="AD66" s="48">
        <f>INT((AN66-AC66*3600)/60)</f>
        <v>1</v>
      </c>
      <c r="AE66" s="48">
        <f>AN66-(AC66*3600+AD66*60)</f>
        <v>0</v>
      </c>
      <c r="AG66" s="63">
        <f t="shared" si="0"/>
        <v>8</v>
      </c>
      <c r="AI66" s="48">
        <f>(N66+M66*60+L66*3600)-(K66+J66*60+I66*3600)</f>
        <v>436</v>
      </c>
      <c r="AJ66" s="48">
        <f>(T66+S66*60+R66*3600)-(Q66+P66*60+O66*3600)</f>
        <v>745</v>
      </c>
      <c r="AK66" s="48">
        <f>AI66+AJ66</f>
        <v>1181</v>
      </c>
      <c r="AL66" s="48">
        <f>(W66+V66*60+U66*3600)-(H66+G66*60+F66*3600)</f>
        <v>23756</v>
      </c>
      <c r="AM66" s="49">
        <f>ABS(AL66-AK66)</f>
        <v>22575</v>
      </c>
      <c r="AN66" s="50">
        <f>AM66*(0.01*(100+E66))</f>
        <v>18060</v>
      </c>
      <c r="AO66" s="15" t="str">
        <f>IF(D66="","",IF(D66&lt;25,"C",IF(D66&lt;28.01,"B","A")))</f>
        <v>C</v>
      </c>
    </row>
    <row r="67" spans="1:41" ht="12.75">
      <c r="A67" s="83">
        <v>141</v>
      </c>
      <c r="B67" s="74" t="s">
        <v>53</v>
      </c>
      <c r="C67" s="15" t="s">
        <v>54</v>
      </c>
      <c r="D67" s="79">
        <v>20</v>
      </c>
      <c r="E67" s="84">
        <v>-23</v>
      </c>
      <c r="F67" s="55">
        <v>8</v>
      </c>
      <c r="G67" s="55">
        <v>15</v>
      </c>
      <c r="H67" s="55">
        <v>0</v>
      </c>
      <c r="I67" s="56">
        <v>10</v>
      </c>
      <c r="J67" s="56">
        <v>21</v>
      </c>
      <c r="K67" s="56">
        <v>2</v>
      </c>
      <c r="L67" s="57">
        <v>10</v>
      </c>
      <c r="M67" s="57">
        <v>33</v>
      </c>
      <c r="N67" s="57">
        <v>2</v>
      </c>
      <c r="O67" s="55">
        <v>12</v>
      </c>
      <c r="P67" s="55">
        <v>37</v>
      </c>
      <c r="Q67" s="55">
        <v>8</v>
      </c>
      <c r="R67" s="58">
        <v>12</v>
      </c>
      <c r="S67" s="58">
        <v>48</v>
      </c>
      <c r="T67" s="58">
        <v>9</v>
      </c>
      <c r="U67" s="59">
        <v>15</v>
      </c>
      <c r="V67" s="59">
        <v>10</v>
      </c>
      <c r="W67" s="60">
        <v>28</v>
      </c>
      <c r="Y67" s="48">
        <f t="shared" si="1"/>
        <v>6</v>
      </c>
      <c r="Z67" s="48">
        <f t="shared" si="2"/>
        <v>32</v>
      </c>
      <c r="AA67" s="48">
        <f t="shared" si="3"/>
        <v>27</v>
      </c>
      <c r="AC67" s="48">
        <f t="shared" si="4"/>
        <v>5</v>
      </c>
      <c r="AD67" s="48">
        <f t="shared" si="5"/>
        <v>2</v>
      </c>
      <c r="AE67" s="48">
        <f t="shared" si="6"/>
        <v>11.18999999999869</v>
      </c>
      <c r="AG67" s="63">
        <f t="shared" si="0"/>
        <v>9</v>
      </c>
      <c r="AI67" s="48">
        <f t="shared" si="7"/>
        <v>720</v>
      </c>
      <c r="AJ67" s="48">
        <f t="shared" si="8"/>
        <v>661</v>
      </c>
      <c r="AK67" s="48">
        <f t="shared" si="9"/>
        <v>1381</v>
      </c>
      <c r="AL67" s="48">
        <f t="shared" si="10"/>
        <v>24928</v>
      </c>
      <c r="AM67" s="49">
        <f t="shared" si="11"/>
        <v>23547</v>
      </c>
      <c r="AN67" s="50">
        <f t="shared" si="12"/>
        <v>18131.19</v>
      </c>
      <c r="AO67" s="15" t="str">
        <f t="shared" si="13"/>
        <v>C</v>
      </c>
    </row>
    <row r="68" spans="1:41" ht="12.75">
      <c r="A68" s="83">
        <v>367</v>
      </c>
      <c r="B68" s="74" t="s">
        <v>195</v>
      </c>
      <c r="C68" s="15" t="s">
        <v>228</v>
      </c>
      <c r="D68" s="79">
        <v>22</v>
      </c>
      <c r="E68" s="81">
        <v>-19</v>
      </c>
      <c r="F68" s="55">
        <v>8</v>
      </c>
      <c r="G68" s="55">
        <v>0</v>
      </c>
      <c r="H68" s="55">
        <v>0</v>
      </c>
      <c r="I68" s="56">
        <v>9</v>
      </c>
      <c r="J68" s="56">
        <v>59</v>
      </c>
      <c r="K68" s="56">
        <v>1</v>
      </c>
      <c r="L68" s="57">
        <v>10</v>
      </c>
      <c r="M68" s="57">
        <v>30</v>
      </c>
      <c r="N68" s="57">
        <v>51</v>
      </c>
      <c r="O68" s="55">
        <v>12</v>
      </c>
      <c r="P68" s="55">
        <v>29</v>
      </c>
      <c r="Q68" s="55">
        <v>38</v>
      </c>
      <c r="R68" s="58">
        <v>12</v>
      </c>
      <c r="S68" s="58">
        <v>42</v>
      </c>
      <c r="T68" s="58">
        <v>22</v>
      </c>
      <c r="U68" s="59">
        <v>15</v>
      </c>
      <c r="V68" s="59">
        <v>6</v>
      </c>
      <c r="W68" s="60">
        <v>7</v>
      </c>
      <c r="Y68" s="48">
        <f>INT(AM68/3600)</f>
        <v>6</v>
      </c>
      <c r="Z68" s="48">
        <f>INT((AM68-Y68*3600)/60)</f>
        <v>21</v>
      </c>
      <c r="AA68" s="48">
        <f>AM68-(Y68*3600+Z68*60)</f>
        <v>33</v>
      </c>
      <c r="AC68" s="48">
        <f>INT(AN68/3600)</f>
        <v>5</v>
      </c>
      <c r="AD68" s="48">
        <f>INT((AN68-AC68*3600)/60)</f>
        <v>9</v>
      </c>
      <c r="AE68" s="48">
        <f>AN68-(AC68*3600+AD68*60)</f>
        <v>3.3300000000017462</v>
      </c>
      <c r="AG68" s="63">
        <f t="shared" si="0"/>
        <v>10</v>
      </c>
      <c r="AI68" s="48">
        <f>(N68+M68*60+L68*3600)-(K68+J68*60+I68*3600)</f>
        <v>1910</v>
      </c>
      <c r="AJ68" s="48">
        <f>(T68+S68*60+R68*3600)-(Q68+P68*60+O68*3600)</f>
        <v>764</v>
      </c>
      <c r="AK68" s="48">
        <f>AI68+AJ68</f>
        <v>2674</v>
      </c>
      <c r="AL68" s="48">
        <f>(W68+V68*60+U68*3600)-(H68+G68*60+F68*3600)</f>
        <v>25567</v>
      </c>
      <c r="AM68" s="49">
        <f>ABS(AL68-AK68)</f>
        <v>22893</v>
      </c>
      <c r="AN68" s="50">
        <f>AM68*(0.01*(100+E68))</f>
        <v>18543.33</v>
      </c>
      <c r="AO68" s="15" t="str">
        <f>IF(D68="","",IF(D68&lt;25,"C",IF(D68&lt;28.01,"B","A")))</f>
        <v>C</v>
      </c>
    </row>
    <row r="69" spans="1:41" ht="12.75">
      <c r="A69" s="81">
        <v>109</v>
      </c>
      <c r="B69" s="70" t="s">
        <v>44</v>
      </c>
      <c r="C69" s="70" t="s">
        <v>45</v>
      </c>
      <c r="D69" s="77">
        <v>24.7</v>
      </c>
      <c r="E69" s="85">
        <v>-20</v>
      </c>
      <c r="F69" s="55">
        <v>8</v>
      </c>
      <c r="G69" s="55">
        <v>30</v>
      </c>
      <c r="H69" s="55">
        <v>0</v>
      </c>
      <c r="I69" s="56">
        <v>10</v>
      </c>
      <c r="J69" s="56">
        <v>30</v>
      </c>
      <c r="K69" s="56">
        <v>47</v>
      </c>
      <c r="L69" s="57">
        <v>10</v>
      </c>
      <c r="M69" s="57">
        <v>37</v>
      </c>
      <c r="N69" s="57">
        <v>43</v>
      </c>
      <c r="O69" s="55">
        <v>12</v>
      </c>
      <c r="P69" s="55">
        <v>35</v>
      </c>
      <c r="Q69" s="55">
        <v>41</v>
      </c>
      <c r="R69" s="58">
        <v>12</v>
      </c>
      <c r="S69" s="58">
        <v>45</v>
      </c>
      <c r="T69" s="58">
        <v>40</v>
      </c>
      <c r="U69" s="59">
        <v>15</v>
      </c>
      <c r="V69" s="59">
        <v>13</v>
      </c>
      <c r="W69" s="60">
        <v>38</v>
      </c>
      <c r="Y69" s="48">
        <f t="shared" si="1"/>
        <v>6</v>
      </c>
      <c r="Z69" s="48">
        <f t="shared" si="2"/>
        <v>26</v>
      </c>
      <c r="AA69" s="48">
        <f t="shared" si="3"/>
        <v>43</v>
      </c>
      <c r="AC69" s="48">
        <f t="shared" si="4"/>
        <v>5</v>
      </c>
      <c r="AD69" s="48">
        <f t="shared" si="5"/>
        <v>9</v>
      </c>
      <c r="AE69" s="48">
        <f t="shared" si="6"/>
        <v>22.400000000001455</v>
      </c>
      <c r="AG69" s="63">
        <f t="shared" si="0"/>
        <v>11</v>
      </c>
      <c r="AI69" s="48">
        <f t="shared" si="7"/>
        <v>416</v>
      </c>
      <c r="AJ69" s="48">
        <f t="shared" si="8"/>
        <v>599</v>
      </c>
      <c r="AK69" s="48">
        <f t="shared" si="9"/>
        <v>1015</v>
      </c>
      <c r="AL69" s="48">
        <f t="shared" si="10"/>
        <v>24218</v>
      </c>
      <c r="AM69" s="49">
        <f t="shared" si="11"/>
        <v>23203</v>
      </c>
      <c r="AN69" s="50">
        <f t="shared" si="12"/>
        <v>18562.4</v>
      </c>
      <c r="AO69" s="15" t="str">
        <f t="shared" si="13"/>
        <v>C</v>
      </c>
    </row>
    <row r="70" spans="1:41" ht="12.75">
      <c r="A70" s="82">
        <v>344</v>
      </c>
      <c r="B70" s="88" t="s">
        <v>248</v>
      </c>
      <c r="C70" s="71" t="s">
        <v>96</v>
      </c>
      <c r="D70" s="78">
        <v>24.5</v>
      </c>
      <c r="E70" s="82">
        <v>-17</v>
      </c>
      <c r="F70" s="55">
        <v>8</v>
      </c>
      <c r="G70" s="55">
        <v>45</v>
      </c>
      <c r="H70" s="55">
        <v>0</v>
      </c>
      <c r="I70" s="56">
        <v>10</v>
      </c>
      <c r="J70" s="56">
        <v>41</v>
      </c>
      <c r="K70" s="56">
        <v>1</v>
      </c>
      <c r="L70" s="57">
        <v>10</v>
      </c>
      <c r="M70" s="57">
        <v>48</v>
      </c>
      <c r="N70" s="57">
        <v>11</v>
      </c>
      <c r="O70" s="55">
        <v>12</v>
      </c>
      <c r="P70" s="55">
        <v>45</v>
      </c>
      <c r="Q70" s="55">
        <v>51</v>
      </c>
      <c r="R70" s="58">
        <v>12</v>
      </c>
      <c r="S70" s="58">
        <v>55</v>
      </c>
      <c r="T70" s="58">
        <v>52</v>
      </c>
      <c r="U70" s="59">
        <v>15</v>
      </c>
      <c r="V70" s="59">
        <v>34</v>
      </c>
      <c r="W70" s="60">
        <v>23</v>
      </c>
      <c r="Y70" s="48">
        <f>INT(AM70/3600)</f>
        <v>6</v>
      </c>
      <c r="Z70" s="48">
        <f>INT((AM70-Y70*3600)/60)</f>
        <v>32</v>
      </c>
      <c r="AA70" s="48">
        <f>AM70-(Y70*3600+Z70*60)</f>
        <v>12</v>
      </c>
      <c r="AC70" s="48">
        <f>INT(AN70/3600)</f>
        <v>5</v>
      </c>
      <c r="AD70" s="48">
        <f>INT((AN70-AC70*3600)/60)</f>
        <v>25</v>
      </c>
      <c r="AE70" s="48">
        <f>AN70-(AC70*3600+AD70*60)</f>
        <v>31.56000000000131</v>
      </c>
      <c r="AG70" s="63">
        <f t="shared" si="0"/>
        <v>12</v>
      </c>
      <c r="AI70" s="48">
        <f>(N70+M70*60+L70*3600)-(K70+J70*60+I70*3600)</f>
        <v>430</v>
      </c>
      <c r="AJ70" s="48">
        <f>(T70+S70*60+R70*3600)-(Q70+P70*60+O70*3600)</f>
        <v>601</v>
      </c>
      <c r="AK70" s="48">
        <f>AI70+AJ70</f>
        <v>1031</v>
      </c>
      <c r="AL70" s="48">
        <f>(W70+V70*60+U70*3600)-(H70+G70*60+F70*3600)</f>
        <v>24563</v>
      </c>
      <c r="AM70" s="49">
        <f>ABS(AL70-AK70)</f>
        <v>23532</v>
      </c>
      <c r="AN70" s="50">
        <f>AM70*(0.01*(100+E70))</f>
        <v>19531.56</v>
      </c>
      <c r="AO70" s="15" t="str">
        <f>IF(D70="","",IF(D70&lt;25,"C",IF(D70&lt;28.01,"B","A")))</f>
        <v>C</v>
      </c>
    </row>
    <row r="71" spans="1:41" ht="12.75">
      <c r="A71" s="81">
        <v>155</v>
      </c>
      <c r="B71" s="70" t="s">
        <v>234</v>
      </c>
      <c r="C71" s="70" t="s">
        <v>38</v>
      </c>
      <c r="D71" s="77">
        <v>20</v>
      </c>
      <c r="E71" s="81">
        <v>-22</v>
      </c>
      <c r="F71" s="55">
        <v>9</v>
      </c>
      <c r="G71" s="55">
        <v>0</v>
      </c>
      <c r="H71" s="55">
        <v>0</v>
      </c>
      <c r="I71" s="56">
        <v>11</v>
      </c>
      <c r="J71" s="56">
        <v>20</v>
      </c>
      <c r="K71" s="56">
        <v>27</v>
      </c>
      <c r="L71" s="57">
        <v>11</v>
      </c>
      <c r="M71" s="57">
        <v>32</v>
      </c>
      <c r="N71" s="57">
        <v>14</v>
      </c>
      <c r="O71" s="55">
        <v>14</v>
      </c>
      <c r="P71" s="55">
        <v>6</v>
      </c>
      <c r="Q71" s="55">
        <v>44</v>
      </c>
      <c r="R71" s="58">
        <v>14</v>
      </c>
      <c r="S71" s="58">
        <v>32</v>
      </c>
      <c r="T71" s="58">
        <v>11</v>
      </c>
      <c r="U71" s="59">
        <v>17</v>
      </c>
      <c r="V71" s="59">
        <v>19</v>
      </c>
      <c r="W71" s="60">
        <v>32</v>
      </c>
      <c r="Y71" s="48">
        <f t="shared" si="1"/>
        <v>7</v>
      </c>
      <c r="Z71" s="48">
        <f t="shared" si="2"/>
        <v>42</v>
      </c>
      <c r="AA71" s="48">
        <f t="shared" si="3"/>
        <v>18</v>
      </c>
      <c r="AC71" s="48">
        <f t="shared" si="4"/>
        <v>6</v>
      </c>
      <c r="AD71" s="48">
        <f t="shared" si="5"/>
        <v>0</v>
      </c>
      <c r="AE71" s="48">
        <f t="shared" si="6"/>
        <v>35.63999999999942</v>
      </c>
      <c r="AG71" s="63">
        <f t="shared" si="0"/>
        <v>13</v>
      </c>
      <c r="AI71" s="48">
        <f t="shared" si="7"/>
        <v>707</v>
      </c>
      <c r="AJ71" s="48">
        <f t="shared" si="8"/>
        <v>1527</v>
      </c>
      <c r="AK71" s="48">
        <f t="shared" si="9"/>
        <v>2234</v>
      </c>
      <c r="AL71" s="48">
        <f t="shared" si="10"/>
        <v>29972</v>
      </c>
      <c r="AM71" s="49">
        <f t="shared" si="11"/>
        <v>27738</v>
      </c>
      <c r="AN71" s="50">
        <f t="shared" si="12"/>
        <v>21635.64</v>
      </c>
      <c r="AO71" s="15" t="str">
        <f t="shared" si="13"/>
        <v>C</v>
      </c>
    </row>
    <row r="72" spans="1:41" ht="12.75">
      <c r="A72" s="81">
        <v>348</v>
      </c>
      <c r="B72" s="70" t="s">
        <v>241</v>
      </c>
      <c r="C72" s="70" t="s">
        <v>242</v>
      </c>
      <c r="D72" s="77">
        <v>22.5</v>
      </c>
      <c r="E72" s="81">
        <v>-16</v>
      </c>
      <c r="F72" s="55"/>
      <c r="G72" s="55"/>
      <c r="H72" s="55"/>
      <c r="I72" s="56"/>
      <c r="J72" s="56"/>
      <c r="K72" s="56"/>
      <c r="L72" s="57"/>
      <c r="M72" s="57"/>
      <c r="N72" s="57"/>
      <c r="O72" s="55"/>
      <c r="P72" s="55"/>
      <c r="Q72" s="55"/>
      <c r="R72" s="58"/>
      <c r="S72" s="58"/>
      <c r="T72" s="58"/>
      <c r="U72" s="59"/>
      <c r="V72" s="59"/>
      <c r="W72" s="60"/>
      <c r="AI72" s="48">
        <f t="shared" si="7"/>
        <v>0</v>
      </c>
      <c r="AJ72" s="48">
        <f t="shared" si="8"/>
        <v>0</v>
      </c>
      <c r="AK72" s="48">
        <f t="shared" si="9"/>
        <v>0</v>
      </c>
      <c r="AL72" s="48">
        <f t="shared" si="10"/>
        <v>0</v>
      </c>
      <c r="AM72" s="49">
        <f t="shared" si="11"/>
        <v>0</v>
      </c>
      <c r="AN72" s="50">
        <f t="shared" si="12"/>
        <v>0</v>
      </c>
      <c r="AO72" s="15" t="str">
        <f t="shared" si="13"/>
        <v>C</v>
      </c>
    </row>
    <row r="73" ht="12.75">
      <c r="AG73" s="89"/>
    </row>
    <row r="74" spans="1:23" ht="12.75">
      <c r="A74" s="81"/>
      <c r="B74" s="70"/>
      <c r="C74" s="70"/>
      <c r="D74" s="77"/>
      <c r="E74" s="81"/>
      <c r="F74" s="55"/>
      <c r="G74" s="55"/>
      <c r="H74" s="55"/>
      <c r="I74" s="56"/>
      <c r="J74" s="56"/>
      <c r="K74" s="56"/>
      <c r="L74" s="57"/>
      <c r="M74" s="57"/>
      <c r="N74" s="57"/>
      <c r="O74" s="55"/>
      <c r="P74" s="55"/>
      <c r="Q74" s="55"/>
      <c r="R74" s="58"/>
      <c r="S74" s="58"/>
      <c r="T74" s="58"/>
      <c r="U74" s="59"/>
      <c r="V74" s="59"/>
      <c r="W74" s="60"/>
    </row>
    <row r="75" spans="1:23" ht="12.75">
      <c r="A75" s="81"/>
      <c r="B75" s="70"/>
      <c r="C75" s="70"/>
      <c r="D75" s="77"/>
      <c r="E75" s="81"/>
      <c r="F75" s="55"/>
      <c r="G75" s="55"/>
      <c r="H75" s="55"/>
      <c r="I75" s="56"/>
      <c r="J75" s="56"/>
      <c r="K75" s="56"/>
      <c r="L75" s="57"/>
      <c r="M75" s="57"/>
      <c r="N75" s="57"/>
      <c r="O75" s="55"/>
      <c r="P75" s="55"/>
      <c r="Q75" s="55"/>
      <c r="R75" s="58"/>
      <c r="S75" s="58"/>
      <c r="T75" s="58"/>
      <c r="U75" s="59"/>
      <c r="V75" s="59"/>
      <c r="W75" s="60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</sheetData>
  <sheetProtection password="CD52" sheet="1" objects="1" scenarios="1"/>
  <printOptions gridLines="1"/>
  <pageMargins left="0.31496062992125984" right="0.5905511811023623" top="0.8661417322834646" bottom="0.7874015748031497" header="0.5118110236220472" footer="0.5118110236220472"/>
  <pageSetup horizontalDpi="360" verticalDpi="360" orientation="landscape" paperSize="9" r:id="rId1"/>
  <headerFooter alignWithMargins="0">
    <oddHeader>&amp;CYNR 2002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21" customWidth="1"/>
    <col min="2" max="2" width="15.625" style="29" customWidth="1"/>
    <col min="3" max="4" width="5.625" style="20" customWidth="1"/>
    <col min="5" max="5" width="5.625" style="27" customWidth="1"/>
    <col min="6" max="7" width="5.625" style="20" customWidth="1"/>
    <col min="8" max="8" width="5.625" style="27" customWidth="1"/>
    <col min="9" max="26" width="3.125" style="20" customWidth="1"/>
    <col min="27" max="16384" width="9.00390625" style="12" customWidth="1"/>
  </cols>
  <sheetData>
    <row r="1" spans="1:26" ht="30" customHeight="1">
      <c r="A1" s="19" t="s">
        <v>0</v>
      </c>
      <c r="B1" s="2" t="s">
        <v>1</v>
      </c>
      <c r="D1" s="17" t="s">
        <v>5</v>
      </c>
      <c r="E1" s="16"/>
      <c r="G1" s="17" t="s">
        <v>10</v>
      </c>
      <c r="H1" s="16"/>
      <c r="J1" s="17" t="s">
        <v>5</v>
      </c>
      <c r="K1" s="17"/>
      <c r="M1" s="17" t="s">
        <v>6</v>
      </c>
      <c r="N1" s="17"/>
      <c r="P1" s="17" t="s">
        <v>7</v>
      </c>
      <c r="Q1" s="17"/>
      <c r="S1" s="17" t="s">
        <v>8</v>
      </c>
      <c r="T1" s="17"/>
      <c r="V1" s="17" t="s">
        <v>9</v>
      </c>
      <c r="W1" s="17"/>
      <c r="Y1" s="17" t="s">
        <v>10</v>
      </c>
      <c r="Z1" s="17"/>
    </row>
    <row r="2" spans="1:26" s="34" customFormat="1" ht="30" customHeight="1">
      <c r="A2" s="30"/>
      <c r="B2" s="31"/>
      <c r="C2" s="32" t="s">
        <v>21</v>
      </c>
      <c r="D2" s="32" t="s">
        <v>22</v>
      </c>
      <c r="E2" s="33" t="s">
        <v>23</v>
      </c>
      <c r="F2" s="32" t="s">
        <v>21</v>
      </c>
      <c r="G2" s="32" t="s">
        <v>22</v>
      </c>
      <c r="H2" s="33" t="s">
        <v>23</v>
      </c>
      <c r="I2" s="32" t="s">
        <v>21</v>
      </c>
      <c r="J2" s="32" t="s">
        <v>22</v>
      </c>
      <c r="K2" s="32" t="s">
        <v>23</v>
      </c>
      <c r="L2" s="32" t="s">
        <v>21</v>
      </c>
      <c r="M2" s="32" t="s">
        <v>22</v>
      </c>
      <c r="N2" s="32" t="s">
        <v>23</v>
      </c>
      <c r="O2" s="32" t="s">
        <v>21</v>
      </c>
      <c r="P2" s="32" t="s">
        <v>22</v>
      </c>
      <c r="Q2" s="32" t="s">
        <v>23</v>
      </c>
      <c r="R2" s="32" t="s">
        <v>21</v>
      </c>
      <c r="S2" s="32" t="s">
        <v>22</v>
      </c>
      <c r="T2" s="32" t="s">
        <v>23</v>
      </c>
      <c r="U2" s="32" t="s">
        <v>21</v>
      </c>
      <c r="V2" s="32" t="s">
        <v>22</v>
      </c>
      <c r="W2" s="32" t="s">
        <v>23</v>
      </c>
      <c r="X2" s="32" t="s">
        <v>21</v>
      </c>
      <c r="Y2" s="32" t="s">
        <v>22</v>
      </c>
      <c r="Z2" s="32" t="s">
        <v>23</v>
      </c>
    </row>
    <row r="3" spans="1:26" ht="30" customHeight="1">
      <c r="A3" s="19">
        <v>2</v>
      </c>
      <c r="B3" s="2" t="s">
        <v>102</v>
      </c>
      <c r="C3" s="17"/>
      <c r="D3" s="17"/>
      <c r="E3" s="16"/>
      <c r="F3" s="17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7"/>
    </row>
    <row r="4" spans="1:26" ht="30" customHeight="1">
      <c r="A4" s="19">
        <v>3</v>
      </c>
      <c r="B4" s="2" t="s">
        <v>26</v>
      </c>
      <c r="C4" s="17"/>
      <c r="D4" s="17"/>
      <c r="E4" s="16"/>
      <c r="F4" s="17"/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7"/>
    </row>
    <row r="5" spans="1:26" ht="30" customHeight="1">
      <c r="A5" s="19">
        <v>5</v>
      </c>
      <c r="B5" s="2" t="s">
        <v>103</v>
      </c>
      <c r="C5" s="17"/>
      <c r="D5" s="17"/>
      <c r="E5" s="16"/>
      <c r="F5" s="17"/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7"/>
    </row>
    <row r="6" spans="1:26" ht="30" customHeight="1">
      <c r="A6" s="19">
        <v>7</v>
      </c>
      <c r="B6" s="2" t="s">
        <v>28</v>
      </c>
      <c r="C6" s="17"/>
      <c r="D6" s="17"/>
      <c r="E6" s="16"/>
      <c r="F6" s="17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7"/>
    </row>
    <row r="7" spans="1:26" s="25" customFormat="1" ht="30" customHeight="1">
      <c r="A7" s="22">
        <v>8</v>
      </c>
      <c r="B7" s="28" t="s">
        <v>29</v>
      </c>
      <c r="C7" s="23"/>
      <c r="D7" s="23"/>
      <c r="E7" s="26"/>
      <c r="F7" s="23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3"/>
    </row>
    <row r="8" spans="1:26" ht="30" customHeight="1">
      <c r="A8" s="19">
        <v>9</v>
      </c>
      <c r="B8" s="2" t="s">
        <v>104</v>
      </c>
      <c r="C8" s="17"/>
      <c r="D8" s="17"/>
      <c r="E8" s="16"/>
      <c r="F8" s="17"/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7"/>
    </row>
    <row r="9" spans="1:26" ht="30" customHeight="1">
      <c r="A9" s="19">
        <v>11</v>
      </c>
      <c r="B9" s="2" t="s">
        <v>105</v>
      </c>
      <c r="C9" s="17"/>
      <c r="D9" s="17"/>
      <c r="E9" s="16"/>
      <c r="F9" s="17"/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7"/>
    </row>
    <row r="10" spans="1:26" ht="30" customHeight="1">
      <c r="A10" s="19">
        <v>13</v>
      </c>
      <c r="B10" s="2" t="s">
        <v>30</v>
      </c>
      <c r="C10" s="17"/>
      <c r="D10" s="17"/>
      <c r="E10" s="16"/>
      <c r="F10" s="17"/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7"/>
    </row>
    <row r="11" spans="1:26" ht="30" customHeight="1">
      <c r="A11" s="19">
        <v>21</v>
      </c>
      <c r="B11" s="2" t="s">
        <v>106</v>
      </c>
      <c r="C11" s="17"/>
      <c r="D11" s="17"/>
      <c r="E11" s="16"/>
      <c r="F11" s="17"/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7"/>
    </row>
    <row r="12" spans="1:26" s="25" customFormat="1" ht="30" customHeight="1">
      <c r="A12" s="22">
        <v>22</v>
      </c>
      <c r="B12" s="28" t="s">
        <v>33</v>
      </c>
      <c r="C12" s="23"/>
      <c r="D12" s="23"/>
      <c r="E12" s="26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3"/>
    </row>
    <row r="13" spans="1:26" ht="30" customHeight="1">
      <c r="A13" s="19">
        <v>24</v>
      </c>
      <c r="B13" s="2" t="s">
        <v>35</v>
      </c>
      <c r="C13" s="17"/>
      <c r="D13" s="17"/>
      <c r="E13" s="16"/>
      <c r="F13" s="17"/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7"/>
    </row>
    <row r="14" spans="1:26" ht="30" customHeight="1">
      <c r="A14" s="19">
        <v>25</v>
      </c>
      <c r="B14" s="2" t="s">
        <v>107</v>
      </c>
      <c r="C14" s="17"/>
      <c r="D14" s="17"/>
      <c r="E14" s="16"/>
      <c r="F14" s="17"/>
      <c r="G14" s="1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7"/>
    </row>
    <row r="15" spans="1:26" ht="30" customHeight="1">
      <c r="A15" s="19">
        <v>39</v>
      </c>
      <c r="B15" s="2" t="s">
        <v>37</v>
      </c>
      <c r="C15" s="17"/>
      <c r="D15" s="17"/>
      <c r="E15" s="16"/>
      <c r="F15" s="17"/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19">
        <v>44</v>
      </c>
      <c r="B16" s="2" t="s">
        <v>108</v>
      </c>
      <c r="C16" s="17"/>
      <c r="D16" s="17"/>
      <c r="E16" s="16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7"/>
    </row>
    <row r="17" spans="1:26" s="25" customFormat="1" ht="30" customHeight="1">
      <c r="A17" s="22">
        <v>48</v>
      </c>
      <c r="B17" s="28" t="s">
        <v>39</v>
      </c>
      <c r="C17" s="23"/>
      <c r="D17" s="23"/>
      <c r="E17" s="26"/>
      <c r="F17" s="23"/>
      <c r="G17" s="23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3"/>
    </row>
    <row r="18" spans="1:26" ht="30" customHeight="1">
      <c r="A18" s="19">
        <v>51</v>
      </c>
      <c r="B18" s="2" t="s">
        <v>41</v>
      </c>
      <c r="C18" s="17"/>
      <c r="D18" s="17"/>
      <c r="E18" s="16"/>
      <c r="F18" s="17"/>
      <c r="G18" s="17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7"/>
    </row>
    <row r="19" spans="1:26" ht="30" customHeight="1">
      <c r="A19" s="19">
        <v>52</v>
      </c>
      <c r="B19" s="2" t="s">
        <v>109</v>
      </c>
      <c r="C19" s="17"/>
      <c r="D19" s="17"/>
      <c r="E19" s="16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7"/>
    </row>
    <row r="20" spans="1:26" ht="30" customHeight="1">
      <c r="A20" s="19">
        <v>54</v>
      </c>
      <c r="B20" s="2" t="s">
        <v>72</v>
      </c>
      <c r="C20" s="17"/>
      <c r="D20" s="17"/>
      <c r="E20" s="16"/>
      <c r="F20" s="17"/>
      <c r="G20" s="17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7"/>
    </row>
    <row r="21" spans="1:26" ht="30" customHeight="1">
      <c r="A21" s="19">
        <v>64</v>
      </c>
      <c r="B21" s="2" t="s">
        <v>110</v>
      </c>
      <c r="C21" s="17"/>
      <c r="D21" s="17"/>
      <c r="E21" s="16"/>
      <c r="F21" s="17"/>
      <c r="G21" s="17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7"/>
    </row>
    <row r="22" spans="1:26" s="25" customFormat="1" ht="30" customHeight="1">
      <c r="A22" s="22">
        <v>72</v>
      </c>
      <c r="B22" s="28" t="s">
        <v>111</v>
      </c>
      <c r="C22" s="23"/>
      <c r="D22" s="23"/>
      <c r="E22" s="26"/>
      <c r="F22" s="23"/>
      <c r="G22" s="2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3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45" customWidth="1"/>
    <col min="2" max="2" width="13.375" style="43" customWidth="1"/>
    <col min="3" max="3" width="15.25390625" style="43" customWidth="1"/>
    <col min="4" max="4" width="6.75390625" style="45" customWidth="1"/>
    <col min="5" max="5" width="4.25390625" style="45" customWidth="1"/>
    <col min="6" max="6" width="29.00390625" style="45" customWidth="1"/>
    <col min="7" max="7" width="3.875" style="45" customWidth="1"/>
    <col min="8" max="8" width="15.25390625" style="43" customWidth="1"/>
    <col min="9" max="9" width="15.625" style="43" customWidth="1"/>
    <col min="10" max="10" width="6.75390625" style="45" customWidth="1"/>
    <col min="11" max="11" width="4.25390625" style="45" customWidth="1"/>
    <col min="12" max="16384" width="9.00390625" style="45" customWidth="1"/>
  </cols>
  <sheetData>
    <row r="1" spans="1:11" ht="14.25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4"/>
      <c r="G1" s="42" t="s">
        <v>0</v>
      </c>
      <c r="H1" s="43" t="s">
        <v>1</v>
      </c>
      <c r="I1" s="43" t="s">
        <v>2</v>
      </c>
      <c r="J1" s="43" t="s">
        <v>3</v>
      </c>
      <c r="K1" s="45" t="s">
        <v>4</v>
      </c>
    </row>
    <row r="2" ht="14.25">
      <c r="D2" s="43"/>
    </row>
    <row r="3" spans="1:11" ht="14.25">
      <c r="A3" s="64">
        <v>2</v>
      </c>
      <c r="B3" s="64" t="s">
        <v>102</v>
      </c>
      <c r="C3" s="64" t="s">
        <v>112</v>
      </c>
      <c r="D3" s="46">
        <v>35</v>
      </c>
      <c r="E3" s="64">
        <v>-2</v>
      </c>
      <c r="F3" s="44"/>
      <c r="G3" s="64">
        <v>165</v>
      </c>
      <c r="H3" s="64" t="s">
        <v>113</v>
      </c>
      <c r="I3" s="64" t="s">
        <v>114</v>
      </c>
      <c r="J3" s="46">
        <v>34</v>
      </c>
      <c r="K3" s="64">
        <v>-3</v>
      </c>
    </row>
    <row r="4" spans="1:11" ht="14.25">
      <c r="A4" s="64">
        <v>3</v>
      </c>
      <c r="B4" s="64" t="s">
        <v>26</v>
      </c>
      <c r="C4" s="64" t="s">
        <v>115</v>
      </c>
      <c r="D4" s="46">
        <v>38</v>
      </c>
      <c r="E4" s="64">
        <v>9</v>
      </c>
      <c r="F4" s="44"/>
      <c r="G4" s="64">
        <v>175</v>
      </c>
      <c r="H4" s="64" t="s">
        <v>56</v>
      </c>
      <c r="I4" s="64" t="s">
        <v>116</v>
      </c>
      <c r="J4" s="46">
        <v>31</v>
      </c>
      <c r="K4" s="64">
        <v>-8</v>
      </c>
    </row>
    <row r="5" spans="1:11" ht="14.25">
      <c r="A5" s="64">
        <v>5</v>
      </c>
      <c r="B5" s="64" t="s">
        <v>103</v>
      </c>
      <c r="C5" s="64" t="s">
        <v>117</v>
      </c>
      <c r="D5" s="46">
        <v>36</v>
      </c>
      <c r="E5" s="64">
        <v>-13</v>
      </c>
      <c r="F5" s="44"/>
      <c r="G5" s="64">
        <v>177</v>
      </c>
      <c r="H5" s="64" t="s">
        <v>72</v>
      </c>
      <c r="I5" s="64" t="s">
        <v>118</v>
      </c>
      <c r="J5" s="46">
        <v>35</v>
      </c>
      <c r="K5" s="64">
        <v>-5</v>
      </c>
    </row>
    <row r="6" spans="1:11" ht="14.25">
      <c r="A6" s="64">
        <v>6</v>
      </c>
      <c r="B6" s="64" t="s">
        <v>41</v>
      </c>
      <c r="C6" s="64" t="s">
        <v>119</v>
      </c>
      <c r="D6" s="46">
        <v>39.9</v>
      </c>
      <c r="E6" s="64">
        <v>-11</v>
      </c>
      <c r="F6" s="44"/>
      <c r="G6" s="64">
        <v>189</v>
      </c>
      <c r="H6" s="64" t="s">
        <v>120</v>
      </c>
      <c r="I6" s="64" t="s">
        <v>121</v>
      </c>
      <c r="J6" s="46">
        <v>26</v>
      </c>
      <c r="K6" s="64">
        <v>-11</v>
      </c>
    </row>
    <row r="7" spans="1:11" ht="14.25">
      <c r="A7" s="64">
        <v>7</v>
      </c>
      <c r="B7" s="64" t="s">
        <v>28</v>
      </c>
      <c r="C7" s="64" t="s">
        <v>122</v>
      </c>
      <c r="D7" s="46">
        <v>32</v>
      </c>
      <c r="E7" s="64">
        <v>-10</v>
      </c>
      <c r="F7" s="44"/>
      <c r="G7" s="64">
        <v>192</v>
      </c>
      <c r="H7" s="64" t="s">
        <v>123</v>
      </c>
      <c r="I7" s="64" t="s">
        <v>124</v>
      </c>
      <c r="J7" s="46">
        <v>24</v>
      </c>
      <c r="K7" s="64">
        <v>-20</v>
      </c>
    </row>
    <row r="8" spans="1:11" ht="14.25">
      <c r="A8" s="64">
        <v>8</v>
      </c>
      <c r="B8" s="64" t="s">
        <v>29</v>
      </c>
      <c r="C8" s="64" t="s">
        <v>125</v>
      </c>
      <c r="D8" s="46">
        <v>32</v>
      </c>
      <c r="E8" s="64">
        <v>-8</v>
      </c>
      <c r="F8" s="44"/>
      <c r="G8" s="64">
        <v>202</v>
      </c>
      <c r="H8" s="64" t="s">
        <v>126</v>
      </c>
      <c r="I8" s="64" t="s">
        <v>127</v>
      </c>
      <c r="J8" s="46">
        <v>28</v>
      </c>
      <c r="K8" s="64">
        <v>-9</v>
      </c>
    </row>
    <row r="9" spans="1:11" ht="14.25">
      <c r="A9" s="64">
        <v>9</v>
      </c>
      <c r="B9" s="64" t="s">
        <v>104</v>
      </c>
      <c r="C9" s="64" t="s">
        <v>128</v>
      </c>
      <c r="D9" s="46">
        <v>29</v>
      </c>
      <c r="E9" s="64">
        <v>-8</v>
      </c>
      <c r="F9" s="44"/>
      <c r="G9" s="64">
        <v>205</v>
      </c>
      <c r="H9" s="64" t="s">
        <v>57</v>
      </c>
      <c r="I9" s="64" t="s">
        <v>129</v>
      </c>
      <c r="J9" s="46">
        <v>29</v>
      </c>
      <c r="K9" s="64">
        <v>-15</v>
      </c>
    </row>
    <row r="10" spans="1:11" ht="14.25">
      <c r="A10" s="64">
        <v>18</v>
      </c>
      <c r="B10" s="64" t="s">
        <v>31</v>
      </c>
      <c r="C10" s="64" t="s">
        <v>130</v>
      </c>
      <c r="D10" s="46">
        <v>27</v>
      </c>
      <c r="E10" s="64">
        <v>-17</v>
      </c>
      <c r="F10" s="44"/>
      <c r="G10" s="64">
        <v>208</v>
      </c>
      <c r="H10" s="64" t="s">
        <v>131</v>
      </c>
      <c r="I10" s="64" t="s">
        <v>132</v>
      </c>
      <c r="J10" s="46">
        <v>25</v>
      </c>
      <c r="K10" s="64">
        <v>-9</v>
      </c>
    </row>
    <row r="11" spans="1:11" ht="14.25">
      <c r="A11" s="64">
        <v>21</v>
      </c>
      <c r="B11" s="64" t="s">
        <v>106</v>
      </c>
      <c r="C11" s="64" t="s">
        <v>133</v>
      </c>
      <c r="D11" s="46">
        <v>27</v>
      </c>
      <c r="E11" s="64">
        <v>-14</v>
      </c>
      <c r="F11" s="44"/>
      <c r="G11" s="64">
        <v>210</v>
      </c>
      <c r="H11" s="64" t="s">
        <v>134</v>
      </c>
      <c r="I11" s="64" t="s">
        <v>135</v>
      </c>
      <c r="J11" s="46">
        <v>25</v>
      </c>
      <c r="K11" s="64">
        <v>-13</v>
      </c>
    </row>
    <row r="12" spans="1:11" ht="14.25">
      <c r="A12" s="64">
        <v>22</v>
      </c>
      <c r="B12" s="64" t="s">
        <v>33</v>
      </c>
      <c r="C12" s="64" t="s">
        <v>136</v>
      </c>
      <c r="D12" s="46">
        <v>29.5</v>
      </c>
      <c r="E12" s="64">
        <v>-1</v>
      </c>
      <c r="F12" s="44"/>
      <c r="G12" s="64">
        <v>215</v>
      </c>
      <c r="H12" s="64" t="s">
        <v>58</v>
      </c>
      <c r="I12" s="64" t="s">
        <v>137</v>
      </c>
      <c r="J12" s="46">
        <v>36</v>
      </c>
      <c r="K12" s="64">
        <v>4</v>
      </c>
    </row>
    <row r="13" spans="1:11" ht="14.25">
      <c r="A13" s="64">
        <v>24</v>
      </c>
      <c r="B13" s="64" t="s">
        <v>35</v>
      </c>
      <c r="C13" s="64" t="s">
        <v>138</v>
      </c>
      <c r="D13" s="46">
        <v>27.5</v>
      </c>
      <c r="E13" s="64">
        <v>-11</v>
      </c>
      <c r="F13" s="44"/>
      <c r="G13" s="64">
        <v>219</v>
      </c>
      <c r="H13" s="64" t="s">
        <v>59</v>
      </c>
      <c r="I13" s="64" t="s">
        <v>139</v>
      </c>
      <c r="J13" s="46">
        <v>36</v>
      </c>
      <c r="K13" s="64">
        <v>4</v>
      </c>
    </row>
    <row r="14" spans="1:11" ht="14.25">
      <c r="A14" s="64">
        <v>25</v>
      </c>
      <c r="B14" s="64" t="s">
        <v>107</v>
      </c>
      <c r="C14" s="64" t="s">
        <v>140</v>
      </c>
      <c r="D14" s="46">
        <v>26</v>
      </c>
      <c r="E14" s="64">
        <v>-11</v>
      </c>
      <c r="F14" s="44"/>
      <c r="G14" s="64">
        <v>223</v>
      </c>
      <c r="H14" s="64" t="s">
        <v>60</v>
      </c>
      <c r="I14" s="64" t="s">
        <v>141</v>
      </c>
      <c r="J14" s="46">
        <v>25.25</v>
      </c>
      <c r="K14" s="64">
        <v>-11</v>
      </c>
    </row>
    <row r="15" spans="1:11" ht="14.25">
      <c r="A15" s="64">
        <v>39</v>
      </c>
      <c r="B15" s="64" t="s">
        <v>37</v>
      </c>
      <c r="C15" s="64" t="s">
        <v>142</v>
      </c>
      <c r="D15" s="46">
        <v>24</v>
      </c>
      <c r="E15" s="64">
        <v>-15</v>
      </c>
      <c r="F15" s="44"/>
      <c r="G15" s="64">
        <v>225</v>
      </c>
      <c r="H15" s="64" t="s">
        <v>143</v>
      </c>
      <c r="I15" s="64" t="s">
        <v>144</v>
      </c>
      <c r="J15" s="46">
        <v>28</v>
      </c>
      <c r="K15" s="64">
        <v>-17</v>
      </c>
    </row>
    <row r="16" spans="1:11" ht="14.25">
      <c r="A16" s="64">
        <v>48</v>
      </c>
      <c r="B16" s="64" t="s">
        <v>39</v>
      </c>
      <c r="C16" s="64" t="s">
        <v>145</v>
      </c>
      <c r="D16" s="46">
        <v>36</v>
      </c>
      <c r="E16" s="64">
        <v>-15</v>
      </c>
      <c r="F16" s="44"/>
      <c r="G16" s="64">
        <v>251</v>
      </c>
      <c r="H16" s="64" t="s">
        <v>146</v>
      </c>
      <c r="I16" s="64" t="s">
        <v>147</v>
      </c>
      <c r="J16" s="46">
        <v>34</v>
      </c>
      <c r="K16" s="64">
        <v>-16</v>
      </c>
    </row>
    <row r="17" spans="1:11" ht="14.25">
      <c r="A17" s="64">
        <v>51</v>
      </c>
      <c r="B17" s="64" t="s">
        <v>41</v>
      </c>
      <c r="C17" s="64" t="s">
        <v>148</v>
      </c>
      <c r="D17" s="46">
        <v>27.5</v>
      </c>
      <c r="E17" s="64">
        <v>-15</v>
      </c>
      <c r="F17" s="44"/>
      <c r="G17" s="64">
        <v>256</v>
      </c>
      <c r="H17" s="64" t="s">
        <v>149</v>
      </c>
      <c r="I17" s="64" t="s">
        <v>150</v>
      </c>
      <c r="J17" s="46">
        <v>24.8</v>
      </c>
      <c r="K17" s="64">
        <v>-12</v>
      </c>
    </row>
    <row r="18" spans="1:11" ht="14.25">
      <c r="A18" s="64">
        <v>52</v>
      </c>
      <c r="B18" s="64" t="s">
        <v>42</v>
      </c>
      <c r="C18" s="64" t="s">
        <v>151</v>
      </c>
      <c r="D18" s="46">
        <v>43</v>
      </c>
      <c r="E18" s="64">
        <v>7</v>
      </c>
      <c r="F18" s="44"/>
      <c r="G18" s="64">
        <v>259</v>
      </c>
      <c r="H18" s="64" t="s">
        <v>66</v>
      </c>
      <c r="I18" s="64" t="s">
        <v>152</v>
      </c>
      <c r="J18" s="46">
        <v>25</v>
      </c>
      <c r="K18" s="64">
        <v>-10</v>
      </c>
    </row>
    <row r="19" spans="1:11" ht="14.25">
      <c r="A19" s="64">
        <v>53</v>
      </c>
      <c r="B19" s="64" t="s">
        <v>153</v>
      </c>
      <c r="C19" s="64" t="s">
        <v>154</v>
      </c>
      <c r="D19" s="46">
        <v>26</v>
      </c>
      <c r="E19" s="64">
        <v>-19</v>
      </c>
      <c r="F19" s="44"/>
      <c r="G19" s="64">
        <v>262</v>
      </c>
      <c r="H19" s="64" t="s">
        <v>68</v>
      </c>
      <c r="I19" s="64" t="s">
        <v>155</v>
      </c>
      <c r="J19" s="46">
        <v>28</v>
      </c>
      <c r="K19" s="64">
        <v>-5</v>
      </c>
    </row>
    <row r="20" spans="1:11" ht="14.25">
      <c r="A20" s="64">
        <v>54</v>
      </c>
      <c r="B20" s="64" t="s">
        <v>72</v>
      </c>
      <c r="C20" s="64" t="s">
        <v>156</v>
      </c>
      <c r="D20" s="46">
        <v>21.5</v>
      </c>
      <c r="E20" s="64">
        <v>-21</v>
      </c>
      <c r="F20" s="44"/>
      <c r="G20" s="64">
        <v>264</v>
      </c>
      <c r="H20" s="64" t="s">
        <v>69</v>
      </c>
      <c r="I20" s="64" t="s">
        <v>157</v>
      </c>
      <c r="J20" s="46">
        <v>25.25</v>
      </c>
      <c r="K20" s="64">
        <v>-10</v>
      </c>
    </row>
    <row r="21" spans="1:11" ht="14.25">
      <c r="A21" s="64">
        <v>64</v>
      </c>
      <c r="B21" s="64" t="s">
        <v>110</v>
      </c>
      <c r="C21" s="64" t="s">
        <v>158</v>
      </c>
      <c r="D21" s="46">
        <v>24.9</v>
      </c>
      <c r="E21" s="64">
        <v>-16</v>
      </c>
      <c r="F21" s="44"/>
      <c r="G21" s="64">
        <v>265</v>
      </c>
      <c r="H21" s="64" t="s">
        <v>71</v>
      </c>
      <c r="I21" s="64" t="s">
        <v>159</v>
      </c>
      <c r="J21" s="46">
        <v>28</v>
      </c>
      <c r="K21" s="64">
        <v>-6</v>
      </c>
    </row>
    <row r="22" spans="1:11" ht="14.25">
      <c r="A22" s="64">
        <v>82</v>
      </c>
      <c r="B22" s="64" t="s">
        <v>160</v>
      </c>
      <c r="C22" s="64" t="s">
        <v>161</v>
      </c>
      <c r="D22" s="46">
        <v>32</v>
      </c>
      <c r="E22" s="64">
        <v>-9</v>
      </c>
      <c r="F22" s="44"/>
      <c r="G22" s="64">
        <v>266</v>
      </c>
      <c r="H22" s="64" t="s">
        <v>162</v>
      </c>
      <c r="I22" s="64" t="s">
        <v>163</v>
      </c>
      <c r="J22" s="46">
        <v>25</v>
      </c>
      <c r="K22" s="64">
        <v>-8</v>
      </c>
    </row>
    <row r="23" spans="1:11" ht="14.25">
      <c r="A23" s="64">
        <v>96</v>
      </c>
      <c r="B23" s="64" t="s">
        <v>43</v>
      </c>
      <c r="C23" s="64" t="s">
        <v>164</v>
      </c>
      <c r="D23" s="46">
        <v>24</v>
      </c>
      <c r="E23" s="64">
        <v>-23</v>
      </c>
      <c r="F23" s="44"/>
      <c r="G23" s="64">
        <v>275</v>
      </c>
      <c r="H23" s="64" t="s">
        <v>72</v>
      </c>
      <c r="I23" s="64" t="s">
        <v>165</v>
      </c>
      <c r="J23" s="46">
        <v>20.5</v>
      </c>
      <c r="K23" s="64">
        <v>-19</v>
      </c>
    </row>
    <row r="24" spans="1:11" ht="14.25">
      <c r="A24" s="64">
        <v>107</v>
      </c>
      <c r="B24" s="64" t="s">
        <v>166</v>
      </c>
      <c r="C24" s="64" t="s">
        <v>167</v>
      </c>
      <c r="D24" s="46">
        <v>27</v>
      </c>
      <c r="E24" s="64">
        <v>-20</v>
      </c>
      <c r="F24" s="44"/>
      <c r="G24" s="64">
        <v>279</v>
      </c>
      <c r="H24" s="64" t="s">
        <v>74</v>
      </c>
      <c r="I24" s="64" t="s">
        <v>168</v>
      </c>
      <c r="J24" s="46">
        <v>24.9</v>
      </c>
      <c r="K24" s="64">
        <v>-20</v>
      </c>
    </row>
    <row r="25" spans="1:11" ht="14.25">
      <c r="A25" s="64">
        <v>109</v>
      </c>
      <c r="B25" s="64" t="s">
        <v>44</v>
      </c>
      <c r="C25" s="64" t="s">
        <v>169</v>
      </c>
      <c r="D25" s="46">
        <v>25</v>
      </c>
      <c r="E25" s="64">
        <v>-23</v>
      </c>
      <c r="F25" s="44"/>
      <c r="G25" s="64">
        <v>281</v>
      </c>
      <c r="H25" s="64" t="s">
        <v>170</v>
      </c>
      <c r="I25" s="64" t="s">
        <v>171</v>
      </c>
      <c r="J25" s="46">
        <v>22</v>
      </c>
      <c r="K25" s="64">
        <v>-18</v>
      </c>
    </row>
    <row r="26" spans="1:11" ht="14.25">
      <c r="A26" s="64">
        <v>110</v>
      </c>
      <c r="B26" s="64" t="s">
        <v>46</v>
      </c>
      <c r="C26" s="64" t="s">
        <v>172</v>
      </c>
      <c r="D26" s="46">
        <v>24</v>
      </c>
      <c r="E26" s="64">
        <v>-19</v>
      </c>
      <c r="F26" s="44"/>
      <c r="G26" s="64">
        <v>300</v>
      </c>
      <c r="H26" s="64" t="s">
        <v>76</v>
      </c>
      <c r="I26" s="64" t="s">
        <v>173</v>
      </c>
      <c r="J26" s="46">
        <v>30</v>
      </c>
      <c r="K26" s="64">
        <v>0</v>
      </c>
    </row>
    <row r="27" spans="1:11" ht="14.25">
      <c r="A27" s="64">
        <v>112</v>
      </c>
      <c r="B27" s="64" t="s">
        <v>174</v>
      </c>
      <c r="C27" s="64" t="s">
        <v>175</v>
      </c>
      <c r="D27" s="46">
        <v>27</v>
      </c>
      <c r="E27" s="64">
        <v>-24</v>
      </c>
      <c r="F27" s="44"/>
      <c r="G27" s="64">
        <v>301</v>
      </c>
      <c r="H27" s="64" t="s">
        <v>77</v>
      </c>
      <c r="I27" s="64" t="s">
        <v>176</v>
      </c>
      <c r="J27" s="46">
        <v>30</v>
      </c>
      <c r="K27" s="64">
        <v>-25</v>
      </c>
    </row>
    <row r="28" spans="1:11" ht="14.25">
      <c r="A28" s="64">
        <v>113</v>
      </c>
      <c r="B28" s="64" t="s">
        <v>177</v>
      </c>
      <c r="C28" s="64" t="s">
        <v>178</v>
      </c>
      <c r="D28" s="46">
        <v>26.5</v>
      </c>
      <c r="E28" s="64">
        <v>-12</v>
      </c>
      <c r="F28" s="44"/>
      <c r="G28" s="64">
        <v>302</v>
      </c>
      <c r="H28" s="64" t="s">
        <v>78</v>
      </c>
      <c r="I28" s="64" t="s">
        <v>179</v>
      </c>
      <c r="J28" s="46">
        <v>25.2</v>
      </c>
      <c r="K28" s="64">
        <v>-11</v>
      </c>
    </row>
    <row r="29" spans="1:11" ht="14.25">
      <c r="A29" s="64">
        <v>117</v>
      </c>
      <c r="B29" s="64" t="s">
        <v>47</v>
      </c>
      <c r="C29" s="64" t="s">
        <v>180</v>
      </c>
      <c r="D29" s="46">
        <v>34</v>
      </c>
      <c r="E29" s="64">
        <v>-10</v>
      </c>
      <c r="F29" s="44"/>
      <c r="G29" s="64">
        <v>307</v>
      </c>
      <c r="H29" s="64" t="s">
        <v>80</v>
      </c>
      <c r="I29" s="64" t="s">
        <v>181</v>
      </c>
      <c r="J29" s="46">
        <v>28</v>
      </c>
      <c r="K29" s="64">
        <v>-4</v>
      </c>
    </row>
    <row r="30" spans="1:11" ht="14.25">
      <c r="A30" s="64">
        <v>141</v>
      </c>
      <c r="B30" s="64" t="s">
        <v>53</v>
      </c>
      <c r="C30" s="64" t="s">
        <v>182</v>
      </c>
      <c r="D30" s="46">
        <v>20</v>
      </c>
      <c r="E30" s="64">
        <v>-23</v>
      </c>
      <c r="F30" s="44"/>
      <c r="G30" s="64">
        <v>314</v>
      </c>
      <c r="H30" s="64" t="s">
        <v>81</v>
      </c>
      <c r="I30" s="64" t="s">
        <v>183</v>
      </c>
      <c r="J30" s="46">
        <v>25.1</v>
      </c>
      <c r="K30" s="64">
        <v>-4</v>
      </c>
    </row>
    <row r="31" spans="1:11" ht="14.25">
      <c r="A31" s="64">
        <v>144</v>
      </c>
      <c r="B31" s="64" t="s">
        <v>184</v>
      </c>
      <c r="C31" s="64" t="s">
        <v>185</v>
      </c>
      <c r="D31" s="46">
        <v>24</v>
      </c>
      <c r="E31" s="64">
        <v>-18</v>
      </c>
      <c r="F31" s="44"/>
      <c r="G31" s="64">
        <v>315</v>
      </c>
      <c r="H31" s="64" t="s">
        <v>186</v>
      </c>
      <c r="I31" s="64" t="s">
        <v>187</v>
      </c>
      <c r="J31" s="46">
        <v>28</v>
      </c>
      <c r="K31" s="64">
        <v>-3</v>
      </c>
    </row>
    <row r="32" spans="1:11" ht="14.25">
      <c r="A32" s="64">
        <v>145</v>
      </c>
      <c r="B32" s="64" t="s">
        <v>55</v>
      </c>
      <c r="C32" s="64" t="s">
        <v>188</v>
      </c>
      <c r="D32" s="46">
        <v>35</v>
      </c>
      <c r="E32" s="64">
        <v>-13</v>
      </c>
      <c r="G32" s="64">
        <v>323</v>
      </c>
      <c r="H32" s="64" t="s">
        <v>87</v>
      </c>
      <c r="I32" s="64" t="s">
        <v>189</v>
      </c>
      <c r="J32" s="46">
        <v>30</v>
      </c>
      <c r="K32" s="64">
        <v>7</v>
      </c>
    </row>
    <row r="33" spans="1:11" ht="14.25">
      <c r="A33" s="64">
        <v>151</v>
      </c>
      <c r="B33" s="64" t="s">
        <v>190</v>
      </c>
      <c r="C33" s="64" t="s">
        <v>191</v>
      </c>
      <c r="D33" s="46">
        <v>22</v>
      </c>
      <c r="E33" s="64">
        <v>-20</v>
      </c>
      <c r="G33" s="64">
        <v>329</v>
      </c>
      <c r="H33" s="64" t="s">
        <v>90</v>
      </c>
      <c r="I33" s="64" t="s">
        <v>192</v>
      </c>
      <c r="J33" s="46">
        <v>30</v>
      </c>
      <c r="K33" s="64">
        <v>-25</v>
      </c>
    </row>
    <row r="34" spans="1:11" ht="14.25">
      <c r="A34" s="64">
        <v>156</v>
      </c>
      <c r="B34" s="64" t="s">
        <v>193</v>
      </c>
      <c r="C34" s="64" t="s">
        <v>194</v>
      </c>
      <c r="D34" s="46">
        <v>24</v>
      </c>
      <c r="E34" s="64">
        <v>-18</v>
      </c>
      <c r="G34" s="64">
        <v>340</v>
      </c>
      <c r="H34" s="64" t="s">
        <v>195</v>
      </c>
      <c r="I34" s="64" t="s">
        <v>196</v>
      </c>
      <c r="J34" s="46">
        <v>22</v>
      </c>
      <c r="K34" s="64">
        <v>-23</v>
      </c>
    </row>
    <row r="35" spans="1:11" ht="14.25">
      <c r="A35" s="64">
        <v>157</v>
      </c>
      <c r="B35" s="64" t="s">
        <v>197</v>
      </c>
      <c r="C35" s="64" t="s">
        <v>198</v>
      </c>
      <c r="D35" s="46">
        <v>27</v>
      </c>
      <c r="E35" s="64">
        <v>-17</v>
      </c>
      <c r="G35" s="64">
        <v>350</v>
      </c>
      <c r="H35" s="64" t="s">
        <v>92</v>
      </c>
      <c r="I35" s="64" t="s">
        <v>199</v>
      </c>
      <c r="J35" s="46">
        <v>25.1</v>
      </c>
      <c r="K35" s="64">
        <v>-11</v>
      </c>
    </row>
    <row r="36" spans="1:10" ht="15.75">
      <c r="A36"/>
      <c r="B36"/>
      <c r="C36"/>
      <c r="D36"/>
      <c r="E36"/>
      <c r="J36" s="43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40" customWidth="1"/>
    <col min="2" max="2" width="18.00390625" style="40" customWidth="1"/>
    <col min="3" max="3" width="17.25390625" style="40" customWidth="1"/>
    <col min="4" max="4" width="7.625" style="65" customWidth="1"/>
    <col min="5" max="5" width="7.625" style="39" customWidth="1"/>
    <col min="6" max="6" width="7.625" style="38" customWidth="1"/>
    <col min="7" max="7" width="7.625" style="65" customWidth="1"/>
    <col min="8" max="8" width="7.625" style="38" customWidth="1"/>
    <col min="9" max="9" width="7.625" style="67" customWidth="1"/>
    <col min="10" max="43" width="7.625" style="38" customWidth="1"/>
    <col min="44" max="16384" width="9.00390625" style="38" customWidth="1"/>
  </cols>
  <sheetData>
    <row r="1" spans="1:6" ht="28.5" customHeight="1">
      <c r="A1" s="40" t="s">
        <v>0</v>
      </c>
      <c r="B1" s="40" t="s">
        <v>1</v>
      </c>
      <c r="C1" s="40" t="s">
        <v>2</v>
      </c>
      <c r="D1" s="68" t="s">
        <v>24</v>
      </c>
      <c r="E1" s="41" t="s">
        <v>24</v>
      </c>
      <c r="F1" s="38" t="s">
        <v>24</v>
      </c>
    </row>
    <row r="2" spans="4:9" ht="28.5" customHeight="1">
      <c r="D2" s="69" t="s">
        <v>200</v>
      </c>
      <c r="E2" s="39" t="s">
        <v>201</v>
      </c>
      <c r="F2" s="38" t="s">
        <v>202</v>
      </c>
      <c r="G2" s="65" t="s">
        <v>200</v>
      </c>
      <c r="H2" s="38" t="s">
        <v>201</v>
      </c>
      <c r="I2" s="67" t="s">
        <v>202</v>
      </c>
    </row>
    <row r="3" spans="1:10" ht="28.5" customHeight="1">
      <c r="A3" s="40">
        <v>2</v>
      </c>
      <c r="B3" s="40" t="s">
        <v>102</v>
      </c>
      <c r="C3"/>
      <c r="D3" s="69"/>
      <c r="J3" s="40" t="s">
        <v>112</v>
      </c>
    </row>
    <row r="4" spans="1:10" ht="28.5" customHeight="1">
      <c r="A4" s="40">
        <v>3</v>
      </c>
      <c r="B4" s="40" t="s">
        <v>26</v>
      </c>
      <c r="C4"/>
      <c r="D4" s="69"/>
      <c r="J4" s="40" t="s">
        <v>115</v>
      </c>
    </row>
    <row r="5" spans="1:10" ht="28.5" customHeight="1">
      <c r="A5" s="40">
        <v>5</v>
      </c>
      <c r="B5" s="40" t="s">
        <v>103</v>
      </c>
      <c r="C5"/>
      <c r="D5" s="69"/>
      <c r="J5" s="40" t="s">
        <v>117</v>
      </c>
    </row>
    <row r="6" spans="1:10" ht="28.5" customHeight="1">
      <c r="A6" s="40">
        <v>6</v>
      </c>
      <c r="B6" s="40" t="s">
        <v>41</v>
      </c>
      <c r="C6"/>
      <c r="D6" s="69"/>
      <c r="J6" s="40" t="s">
        <v>119</v>
      </c>
    </row>
    <row r="7" spans="1:10" ht="28.5" customHeight="1">
      <c r="A7" s="40">
        <v>7</v>
      </c>
      <c r="B7" s="40" t="s">
        <v>28</v>
      </c>
      <c r="C7"/>
      <c r="D7" s="69"/>
      <c r="J7" s="40" t="s">
        <v>122</v>
      </c>
    </row>
    <row r="8" spans="1:10" ht="28.5" customHeight="1">
      <c r="A8" s="40">
        <v>8</v>
      </c>
      <c r="B8" s="40" t="s">
        <v>29</v>
      </c>
      <c r="C8"/>
      <c r="D8" s="69"/>
      <c r="J8" s="40" t="s">
        <v>125</v>
      </c>
    </row>
    <row r="9" spans="1:10" ht="28.5" customHeight="1">
      <c r="A9" s="40">
        <v>9</v>
      </c>
      <c r="B9" s="40" t="s">
        <v>104</v>
      </c>
      <c r="C9"/>
      <c r="D9" s="69"/>
      <c r="J9" s="40" t="s">
        <v>128</v>
      </c>
    </row>
    <row r="10" spans="1:10" ht="28.5" customHeight="1">
      <c r="A10" s="40">
        <v>18</v>
      </c>
      <c r="B10" s="40" t="s">
        <v>31</v>
      </c>
      <c r="C10"/>
      <c r="D10" s="69"/>
      <c r="J10" s="40" t="s">
        <v>130</v>
      </c>
    </row>
    <row r="11" spans="1:10" ht="28.5" customHeight="1">
      <c r="A11" s="40">
        <v>21</v>
      </c>
      <c r="B11" s="40" t="s">
        <v>106</v>
      </c>
      <c r="C11"/>
      <c r="D11" s="69"/>
      <c r="J11" s="40" t="s">
        <v>133</v>
      </c>
    </row>
    <row r="12" spans="1:10" ht="28.5" customHeight="1">
      <c r="A12" s="40">
        <v>22</v>
      </c>
      <c r="B12" s="40" t="s">
        <v>33</v>
      </c>
      <c r="C12"/>
      <c r="D12" s="69"/>
      <c r="J12" s="40" t="s">
        <v>136</v>
      </c>
    </row>
    <row r="13" spans="1:10" ht="28.5" customHeight="1">
      <c r="A13" s="40">
        <v>24</v>
      </c>
      <c r="B13" s="40" t="s">
        <v>35</v>
      </c>
      <c r="C13"/>
      <c r="D13" s="69"/>
      <c r="J13" s="40" t="s">
        <v>138</v>
      </c>
    </row>
    <row r="14" spans="1:10" ht="28.5" customHeight="1">
      <c r="A14" s="40">
        <v>25</v>
      </c>
      <c r="B14" s="40" t="s">
        <v>107</v>
      </c>
      <c r="C14"/>
      <c r="D14" s="69"/>
      <c r="J14" s="40" t="s">
        <v>140</v>
      </c>
    </row>
    <row r="15" spans="1:10" ht="28.5" customHeight="1">
      <c r="A15" s="40">
        <v>39</v>
      </c>
      <c r="B15" s="40" t="s">
        <v>37</v>
      </c>
      <c r="C15"/>
      <c r="D15" s="69"/>
      <c r="J15" s="40" t="s">
        <v>142</v>
      </c>
    </row>
    <row r="16" spans="1:10" ht="28.5" customHeight="1">
      <c r="A16" s="40">
        <v>48</v>
      </c>
      <c r="B16" s="40" t="s">
        <v>39</v>
      </c>
      <c r="C16"/>
      <c r="D16" s="69"/>
      <c r="J16" s="40" t="s">
        <v>145</v>
      </c>
    </row>
    <row r="17" spans="1:10" ht="28.5" customHeight="1">
      <c r="A17" s="40">
        <v>51</v>
      </c>
      <c r="B17" s="40" t="s">
        <v>41</v>
      </c>
      <c r="C17"/>
      <c r="D17" s="69"/>
      <c r="J17" s="40" t="s">
        <v>148</v>
      </c>
    </row>
    <row r="18" spans="1:10" ht="28.5" customHeight="1">
      <c r="A18" s="40">
        <v>52</v>
      </c>
      <c r="B18" s="40" t="s">
        <v>42</v>
      </c>
      <c r="C18"/>
      <c r="D18" s="69"/>
      <c r="J18" s="40" t="s">
        <v>151</v>
      </c>
    </row>
    <row r="19" spans="1:10" ht="28.5" customHeight="1">
      <c r="A19" s="40">
        <v>53</v>
      </c>
      <c r="B19" s="40" t="s">
        <v>153</v>
      </c>
      <c r="C19"/>
      <c r="D19" s="69"/>
      <c r="J19" s="40" t="s">
        <v>154</v>
      </c>
    </row>
    <row r="20" spans="1:10" ht="28.5" customHeight="1">
      <c r="A20" s="40">
        <v>54</v>
      </c>
      <c r="B20" s="40" t="s">
        <v>72</v>
      </c>
      <c r="C20"/>
      <c r="D20" s="69"/>
      <c r="J20" s="40" t="s">
        <v>156</v>
      </c>
    </row>
    <row r="21" spans="1:10" ht="28.5" customHeight="1">
      <c r="A21" s="40">
        <v>64</v>
      </c>
      <c r="B21" s="40" t="s">
        <v>110</v>
      </c>
      <c r="C21"/>
      <c r="D21" s="69"/>
      <c r="J21" s="40" t="s">
        <v>158</v>
      </c>
    </row>
    <row r="22" spans="1:10" ht="28.5" customHeight="1">
      <c r="A22" s="40">
        <v>82</v>
      </c>
      <c r="B22" s="40" t="s">
        <v>160</v>
      </c>
      <c r="C22"/>
      <c r="D22" s="69"/>
      <c r="J22" s="40" t="s">
        <v>161</v>
      </c>
    </row>
    <row r="23" spans="1:10" ht="28.5" customHeight="1">
      <c r="A23" s="40">
        <v>96</v>
      </c>
      <c r="B23" s="40" t="s">
        <v>43</v>
      </c>
      <c r="C23"/>
      <c r="D23" s="69"/>
      <c r="J23" s="40" t="s">
        <v>164</v>
      </c>
    </row>
    <row r="24" spans="1:10" ht="28.5" customHeight="1">
      <c r="A24" s="40">
        <v>107</v>
      </c>
      <c r="B24" s="40" t="s">
        <v>166</v>
      </c>
      <c r="C24"/>
      <c r="D24" s="69"/>
      <c r="J24" s="40" t="s">
        <v>167</v>
      </c>
    </row>
    <row r="25" spans="1:10" ht="28.5" customHeight="1">
      <c r="A25" s="40">
        <v>109</v>
      </c>
      <c r="B25" s="40" t="s">
        <v>44</v>
      </c>
      <c r="C25"/>
      <c r="D25" s="69"/>
      <c r="J25" s="40" t="s">
        <v>169</v>
      </c>
    </row>
    <row r="26" spans="1:4" ht="28.5" customHeight="1">
      <c r="A26" s="40">
        <v>110</v>
      </c>
      <c r="B26" s="40" t="s">
        <v>46</v>
      </c>
      <c r="C26" s="40" t="s">
        <v>172</v>
      </c>
      <c r="D26" s="69"/>
    </row>
    <row r="27" spans="1:4" ht="28.5" customHeight="1">
      <c r="A27" s="40">
        <v>112</v>
      </c>
      <c r="B27" s="40" t="s">
        <v>174</v>
      </c>
      <c r="C27" s="40" t="s">
        <v>175</v>
      </c>
      <c r="D27" s="69"/>
    </row>
    <row r="28" spans="1:4" ht="28.5" customHeight="1">
      <c r="A28" s="40">
        <v>113</v>
      </c>
      <c r="B28" s="40" t="s">
        <v>177</v>
      </c>
      <c r="C28" s="40" t="s">
        <v>178</v>
      </c>
      <c r="D28" s="69"/>
    </row>
    <row r="29" spans="1:4" ht="28.5" customHeight="1">
      <c r="A29" s="40">
        <v>117</v>
      </c>
      <c r="B29" s="40" t="s">
        <v>47</v>
      </c>
      <c r="C29" s="40" t="s">
        <v>180</v>
      </c>
      <c r="D29" s="69"/>
    </row>
    <row r="30" spans="1:4" ht="28.5" customHeight="1">
      <c r="A30" s="40">
        <v>141</v>
      </c>
      <c r="B30" s="40" t="s">
        <v>53</v>
      </c>
      <c r="C30" s="40" t="s">
        <v>182</v>
      </c>
      <c r="D30" s="69"/>
    </row>
    <row r="31" spans="1:4" ht="28.5" customHeight="1">
      <c r="A31" s="40">
        <v>144</v>
      </c>
      <c r="B31" s="40" t="s">
        <v>184</v>
      </c>
      <c r="C31" s="40" t="s">
        <v>185</v>
      </c>
      <c r="D31" s="69"/>
    </row>
    <row r="32" spans="1:4" ht="28.5" customHeight="1">
      <c r="A32" s="40">
        <v>145</v>
      </c>
      <c r="B32" s="40" t="s">
        <v>55</v>
      </c>
      <c r="C32" s="40" t="s">
        <v>188</v>
      </c>
      <c r="D32" s="69"/>
    </row>
    <row r="33" spans="1:4" ht="28.5" customHeight="1">
      <c r="A33" s="40">
        <v>151</v>
      </c>
      <c r="B33" s="40" t="s">
        <v>190</v>
      </c>
      <c r="C33" s="40" t="s">
        <v>191</v>
      </c>
      <c r="D33" s="69"/>
    </row>
    <row r="34" spans="1:4" ht="28.5" customHeight="1">
      <c r="A34" s="40">
        <v>156</v>
      </c>
      <c r="B34" s="40" t="s">
        <v>203</v>
      </c>
      <c r="C34" s="40" t="s">
        <v>194</v>
      </c>
      <c r="D34" s="69"/>
    </row>
    <row r="35" spans="1:4" ht="28.5" customHeight="1">
      <c r="A35" s="40">
        <v>157</v>
      </c>
      <c r="B35" s="40" t="s">
        <v>197</v>
      </c>
      <c r="C35" s="40" t="s">
        <v>198</v>
      </c>
      <c r="D35" s="69"/>
    </row>
    <row r="36" spans="1:4" ht="28.5" customHeight="1">
      <c r="A36" s="40">
        <v>165</v>
      </c>
      <c r="B36" s="40" t="s">
        <v>113</v>
      </c>
      <c r="C36" s="40" t="s">
        <v>114</v>
      </c>
      <c r="D36" s="69"/>
    </row>
    <row r="37" spans="1:4" ht="28.5" customHeight="1">
      <c r="A37" s="40">
        <v>175</v>
      </c>
      <c r="B37" s="40" t="s">
        <v>56</v>
      </c>
      <c r="C37" s="40" t="s">
        <v>116</v>
      </c>
      <c r="D37" s="69"/>
    </row>
    <row r="38" spans="1:4" ht="28.5" customHeight="1">
      <c r="A38" s="40">
        <v>177</v>
      </c>
      <c r="B38" s="40" t="s">
        <v>72</v>
      </c>
      <c r="C38" s="40" t="s">
        <v>118</v>
      </c>
      <c r="D38" s="69"/>
    </row>
    <row r="39" spans="1:4" ht="28.5" customHeight="1">
      <c r="A39" s="40">
        <v>189</v>
      </c>
      <c r="B39" s="40" t="s">
        <v>120</v>
      </c>
      <c r="C39" s="40" t="s">
        <v>121</v>
      </c>
      <c r="D39" s="69"/>
    </row>
    <row r="40" spans="1:4" ht="28.5" customHeight="1">
      <c r="A40" s="40">
        <v>192</v>
      </c>
      <c r="B40" s="40" t="s">
        <v>123</v>
      </c>
      <c r="C40" s="40" t="s">
        <v>124</v>
      </c>
      <c r="D40" s="69"/>
    </row>
    <row r="41" spans="1:4" ht="28.5" customHeight="1">
      <c r="A41" s="40">
        <v>202</v>
      </c>
      <c r="B41" s="40" t="s">
        <v>126</v>
      </c>
      <c r="C41" s="40" t="s">
        <v>127</v>
      </c>
      <c r="D41" s="69"/>
    </row>
    <row r="42" spans="1:4" ht="28.5" customHeight="1">
      <c r="A42" s="40">
        <v>205</v>
      </c>
      <c r="B42" s="40" t="s">
        <v>57</v>
      </c>
      <c r="C42" s="40" t="s">
        <v>129</v>
      </c>
      <c r="D42" s="69"/>
    </row>
    <row r="43" spans="1:4" ht="28.5" customHeight="1">
      <c r="A43" s="40">
        <v>208</v>
      </c>
      <c r="B43" s="40" t="s">
        <v>131</v>
      </c>
      <c r="C43" s="40" t="s">
        <v>132</v>
      </c>
      <c r="D43" s="69"/>
    </row>
    <row r="44" spans="1:4" ht="28.5" customHeight="1">
      <c r="A44" s="40">
        <v>210</v>
      </c>
      <c r="B44" s="40" t="s">
        <v>134</v>
      </c>
      <c r="C44" s="40" t="s">
        <v>135</v>
      </c>
      <c r="D44" s="69"/>
    </row>
    <row r="45" spans="1:4" ht="28.5" customHeight="1">
      <c r="A45" s="40">
        <v>215</v>
      </c>
      <c r="B45" s="40" t="s">
        <v>58</v>
      </c>
      <c r="C45" s="40" t="s">
        <v>137</v>
      </c>
      <c r="D45" s="69"/>
    </row>
    <row r="46" spans="1:4" ht="28.5" customHeight="1">
      <c r="A46" s="40">
        <v>219</v>
      </c>
      <c r="B46" s="40" t="s">
        <v>59</v>
      </c>
      <c r="C46" s="40" t="s">
        <v>139</v>
      </c>
      <c r="D46" s="69"/>
    </row>
    <row r="47" spans="1:4" ht="28.5" customHeight="1">
      <c r="A47" s="40">
        <v>223</v>
      </c>
      <c r="B47" s="40" t="s">
        <v>60</v>
      </c>
      <c r="C47" s="40" t="s">
        <v>141</v>
      </c>
      <c r="D47" s="69"/>
    </row>
    <row r="48" spans="1:4" ht="28.5" customHeight="1">
      <c r="A48" s="40">
        <v>225</v>
      </c>
      <c r="B48" s="40" t="s">
        <v>143</v>
      </c>
      <c r="C48" s="40" t="s">
        <v>144</v>
      </c>
      <c r="D48" s="69"/>
    </row>
    <row r="49" spans="1:4" ht="28.5" customHeight="1">
      <c r="A49" s="40">
        <v>251</v>
      </c>
      <c r="B49" s="40" t="s">
        <v>146</v>
      </c>
      <c r="C49" s="40" t="s">
        <v>147</v>
      </c>
      <c r="D49" s="69"/>
    </row>
    <row r="50" spans="1:4" ht="28.5" customHeight="1">
      <c r="A50" s="40">
        <v>256</v>
      </c>
      <c r="B50" s="40" t="s">
        <v>149</v>
      </c>
      <c r="C50" s="40" t="s">
        <v>150</v>
      </c>
      <c r="D50" s="69"/>
    </row>
    <row r="51" spans="1:4" ht="28.5" customHeight="1">
      <c r="A51" s="40">
        <v>259</v>
      </c>
      <c r="B51" s="40" t="s">
        <v>66</v>
      </c>
      <c r="C51" s="40" t="s">
        <v>152</v>
      </c>
      <c r="D51" s="69"/>
    </row>
    <row r="52" spans="1:4" ht="28.5" customHeight="1">
      <c r="A52" s="40">
        <v>262</v>
      </c>
      <c r="B52" s="40" t="s">
        <v>68</v>
      </c>
      <c r="C52" s="40" t="s">
        <v>155</v>
      </c>
      <c r="D52" s="69"/>
    </row>
    <row r="53" spans="1:4" ht="28.5" customHeight="1">
      <c r="A53" s="40">
        <v>264</v>
      </c>
      <c r="B53" s="40" t="s">
        <v>69</v>
      </c>
      <c r="C53" s="40" t="s">
        <v>157</v>
      </c>
      <c r="D53" s="69"/>
    </row>
    <row r="54" spans="1:4" ht="28.5" customHeight="1">
      <c r="A54" s="40">
        <v>265</v>
      </c>
      <c r="B54" s="40" t="s">
        <v>71</v>
      </c>
      <c r="C54" s="40" t="s">
        <v>159</v>
      </c>
      <c r="D54" s="69"/>
    </row>
    <row r="55" spans="1:4" ht="28.5" customHeight="1">
      <c r="A55" s="40">
        <v>266</v>
      </c>
      <c r="B55" s="40" t="s">
        <v>162</v>
      </c>
      <c r="C55" s="40" t="s">
        <v>163</v>
      </c>
      <c r="D55" s="69"/>
    </row>
    <row r="56" spans="1:4" ht="28.5" customHeight="1">
      <c r="A56" s="40">
        <v>275</v>
      </c>
      <c r="B56" s="40" t="s">
        <v>72</v>
      </c>
      <c r="C56" s="40" t="s">
        <v>165</v>
      </c>
      <c r="D56" s="69"/>
    </row>
    <row r="57" spans="1:4" ht="28.5" customHeight="1">
      <c r="A57" s="40">
        <v>279</v>
      </c>
      <c r="B57" s="40" t="s">
        <v>74</v>
      </c>
      <c r="C57" s="40" t="s">
        <v>168</v>
      </c>
      <c r="D57" s="69"/>
    </row>
    <row r="58" spans="1:4" ht="28.5" customHeight="1">
      <c r="A58" s="40">
        <v>281</v>
      </c>
      <c r="B58" s="40" t="s">
        <v>170</v>
      </c>
      <c r="C58" s="40" t="s">
        <v>171</v>
      </c>
      <c r="D58" s="69"/>
    </row>
    <row r="59" spans="1:4" ht="28.5" customHeight="1">
      <c r="A59" s="40">
        <v>300</v>
      </c>
      <c r="B59" s="40" t="s">
        <v>76</v>
      </c>
      <c r="C59" s="40" t="s">
        <v>173</v>
      </c>
      <c r="D59" s="69"/>
    </row>
    <row r="60" spans="1:4" ht="28.5" customHeight="1">
      <c r="A60" s="40">
        <v>301</v>
      </c>
      <c r="B60" s="40" t="s">
        <v>77</v>
      </c>
      <c r="C60" s="40" t="s">
        <v>176</v>
      </c>
      <c r="D60" s="69"/>
    </row>
    <row r="61" spans="1:4" ht="28.5" customHeight="1">
      <c r="A61" s="40">
        <v>302</v>
      </c>
      <c r="B61" s="40" t="s">
        <v>78</v>
      </c>
      <c r="C61" s="40" t="s">
        <v>179</v>
      </c>
      <c r="D61" s="69"/>
    </row>
    <row r="62" spans="1:4" ht="28.5" customHeight="1">
      <c r="A62" s="40">
        <v>307</v>
      </c>
      <c r="B62" s="40" t="s">
        <v>80</v>
      </c>
      <c r="C62" s="40" t="s">
        <v>181</v>
      </c>
      <c r="D62" s="69"/>
    </row>
    <row r="63" spans="1:4" ht="28.5" customHeight="1">
      <c r="A63" s="40">
        <v>314</v>
      </c>
      <c r="B63" s="40" t="s">
        <v>81</v>
      </c>
      <c r="C63" s="40" t="s">
        <v>183</v>
      </c>
      <c r="D63" s="69"/>
    </row>
    <row r="64" spans="1:4" ht="28.5" customHeight="1">
      <c r="A64" s="40">
        <v>315</v>
      </c>
      <c r="B64" s="40" t="s">
        <v>186</v>
      </c>
      <c r="C64" s="40" t="s">
        <v>187</v>
      </c>
      <c r="D64" s="69"/>
    </row>
    <row r="65" spans="1:4" ht="28.5" customHeight="1">
      <c r="A65" s="40">
        <v>323</v>
      </c>
      <c r="B65" s="40" t="s">
        <v>87</v>
      </c>
      <c r="C65" s="40" t="s">
        <v>189</v>
      </c>
      <c r="D65" s="69"/>
    </row>
    <row r="66" spans="1:4" ht="28.5" customHeight="1">
      <c r="A66" s="40">
        <v>329</v>
      </c>
      <c r="B66" s="40" t="s">
        <v>90</v>
      </c>
      <c r="C66" s="40" t="s">
        <v>192</v>
      </c>
      <c r="D66" s="69"/>
    </row>
    <row r="67" spans="1:4" ht="28.5" customHeight="1">
      <c r="A67" s="40">
        <v>340</v>
      </c>
      <c r="B67" s="40" t="s">
        <v>195</v>
      </c>
      <c r="C67" s="40" t="s">
        <v>196</v>
      </c>
      <c r="D67" s="69"/>
    </row>
    <row r="68" spans="1:4" ht="28.5" customHeight="1">
      <c r="A68" s="40">
        <v>350</v>
      </c>
      <c r="B68" s="40" t="s">
        <v>92</v>
      </c>
      <c r="C68" s="40" t="s">
        <v>199</v>
      </c>
      <c r="D68" s="69"/>
    </row>
    <row r="69" spans="4:9" ht="28.5" customHeight="1">
      <c r="D69" s="66"/>
      <c r="G69" s="66"/>
      <c r="I69" s="29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47" customWidth="1"/>
    <col min="2" max="2" width="20.625" style="47" customWidth="1"/>
    <col min="3" max="3" width="24.00390625" style="47" customWidth="1"/>
    <col min="4" max="4" width="24.75390625" style="47" customWidth="1"/>
    <col min="5" max="16384" width="9.00390625" style="47" customWidth="1"/>
  </cols>
  <sheetData>
    <row r="1" spans="1:4" ht="28.5" customHeight="1">
      <c r="A1" s="47" t="s">
        <v>0</v>
      </c>
      <c r="B1" s="47" t="s">
        <v>1</v>
      </c>
      <c r="C1" s="47" t="s">
        <v>204</v>
      </c>
      <c r="D1" s="47" t="s">
        <v>205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david woolstonPC User</cp:lastModifiedBy>
  <cp:lastPrinted>2002-09-14T17:40:21Z</cp:lastPrinted>
  <dcterms:created xsi:type="dcterms:W3CDTF">1998-08-31T17:13:39Z</dcterms:created>
  <dcterms:modified xsi:type="dcterms:W3CDTF">2002-09-19T03:03:55Z</dcterms:modified>
  <cp:category/>
  <cp:version/>
  <cp:contentType/>
  <cp:contentStatus/>
</cp:coreProperties>
</file>